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6030" tabRatio="709" activeTab="6"/>
  </bookViews>
  <sheets>
    <sheet name="MENU" sheetId="1" r:id="rId1"/>
    <sheet name="KVT" sheetId="2" r:id="rId2"/>
    <sheet name="NTX" sheetId="3" r:id="rId3"/>
    <sheet name="KST" sheetId="12" r:id="rId4"/>
    <sheet name="ULSAN" sheetId="8" state="hidden" r:id="rId5"/>
    <sheet name="RPS" sheetId="13" r:id="rId6"/>
    <sheet name="HKG-SGH-NPO" sheetId="7" r:id="rId7"/>
    <sheet name="North China (Via Bus)" sheetId="4" r:id="rId8"/>
    <sheet name="JPN MAINPORTS" sheetId="5" r:id="rId9"/>
    <sheet name="South China (Via HKG)" sheetId="10" state="hidden" r:id="rId10"/>
    <sheet name="JPN NICHE PORTS 1" sheetId="6" r:id="rId11"/>
    <sheet name="JPN NICHE PORTS 2" sheetId="9" r:id="rId12"/>
  </sheets>
  <calcPr calcId="145621"/>
</workbook>
</file>

<file path=xl/calcChain.xml><?xml version="1.0" encoding="utf-8"?>
<calcChain xmlns="http://schemas.openxmlformats.org/spreadsheetml/2006/main">
  <c r="F12" i="2"/>
  <c r="G12"/>
  <c r="E12" i="9" l="1"/>
  <c r="E13" s="1"/>
  <c r="E14" s="1"/>
  <c r="E15" s="1"/>
  <c r="E16" s="1"/>
  <c r="E17" s="1"/>
  <c r="E18" s="1"/>
  <c r="E19" s="1"/>
  <c r="E12" i="6"/>
  <c r="E13" s="1"/>
  <c r="E14" s="1"/>
  <c r="E15" s="1"/>
  <c r="E16" s="1"/>
  <c r="E17" s="1"/>
  <c r="E18" s="1"/>
  <c r="E19" s="1"/>
  <c r="E12" i="5"/>
  <c r="E13" s="1"/>
  <c r="E14" s="1"/>
  <c r="E15" s="1"/>
  <c r="E16" s="1"/>
  <c r="E17" s="1"/>
  <c r="E18" s="1"/>
  <c r="E19" s="1"/>
  <c r="F13" i="2" l="1"/>
  <c r="E14" l="1"/>
  <c r="E15" s="1"/>
  <c r="G13"/>
  <c r="H11" i="7"/>
  <c r="F14" i="2" l="1"/>
  <c r="G14"/>
  <c r="E12" i="7"/>
  <c r="G11"/>
  <c r="F11"/>
  <c r="E16" i="2" l="1"/>
  <c r="G15"/>
  <c r="F15"/>
  <c r="H12" i="7"/>
  <c r="E13"/>
  <c r="G12"/>
  <c r="F12"/>
  <c r="F16" i="2" l="1"/>
  <c r="G16"/>
  <c r="H13" i="7"/>
  <c r="F13"/>
  <c r="E14"/>
  <c r="G13"/>
  <c r="F18" i="2" l="1"/>
  <c r="E19"/>
  <c r="G18"/>
  <c r="H14" i="7"/>
  <c r="G14"/>
  <c r="F14"/>
  <c r="E20" i="2" l="1"/>
  <c r="E21" s="1"/>
  <c r="G19"/>
  <c r="F19"/>
  <c r="E12" i="4"/>
  <c r="E13" s="1"/>
  <c r="E14" s="1"/>
  <c r="E15" s="1"/>
  <c r="E16" s="1"/>
  <c r="E17" s="1"/>
  <c r="E18" s="1"/>
  <c r="E19" s="1"/>
  <c r="F21" i="2" l="1"/>
  <c r="G21"/>
  <c r="F20"/>
  <c r="G20"/>
  <c r="E15" i="7" l="1"/>
  <c r="H15" l="1"/>
  <c r="E16"/>
  <c r="G15"/>
  <c r="F15"/>
  <c r="E28" i="2"/>
  <c r="H16" i="7" l="1"/>
  <c r="E17"/>
  <c r="E18" s="1"/>
  <c r="E19" s="1"/>
  <c r="F16"/>
  <c r="G16"/>
  <c r="G27" i="12"/>
  <c r="I27"/>
  <c r="H27"/>
  <c r="E28"/>
  <c r="F27"/>
  <c r="G28" i="2"/>
  <c r="I28"/>
  <c r="H28"/>
  <c r="E29"/>
  <c r="F28"/>
  <c r="H27"/>
  <c r="I27"/>
  <c r="G27"/>
  <c r="F27"/>
  <c r="F19" i="7" l="1"/>
  <c r="H19"/>
  <c r="G19"/>
  <c r="H18"/>
  <c r="F18"/>
  <c r="G18"/>
  <c r="H17"/>
  <c r="F17"/>
  <c r="G17"/>
  <c r="F28" i="12"/>
  <c r="G28"/>
  <c r="H28"/>
  <c r="I28"/>
  <c r="E29"/>
  <c r="F29" i="2"/>
  <c r="I29"/>
  <c r="E30"/>
  <c r="G29"/>
  <c r="H29"/>
  <c r="F24" i="13" l="1"/>
  <c r="E25"/>
  <c r="I29" i="12"/>
  <c r="E30"/>
  <c r="G29"/>
  <c r="H29"/>
  <c r="F29"/>
  <c r="G30" i="2"/>
  <c r="I30"/>
  <c r="F30"/>
  <c r="E33"/>
  <c r="H30"/>
  <c r="E26" i="13" l="1"/>
  <c r="F25"/>
  <c r="G33" i="2"/>
  <c r="E34"/>
  <c r="F33"/>
  <c r="I33"/>
  <c r="H33"/>
  <c r="H32"/>
  <c r="F32"/>
  <c r="G32"/>
  <c r="I32"/>
  <c r="H30" i="12"/>
  <c r="I30"/>
  <c r="F30"/>
  <c r="E31"/>
  <c r="E32" s="1"/>
  <c r="G30"/>
  <c r="F12" i="9"/>
  <c r="F11"/>
  <c r="I11" s="1"/>
  <c r="F11" i="6"/>
  <c r="K11" s="1"/>
  <c r="F11" i="5"/>
  <c r="H11" s="1"/>
  <c r="I11" s="1"/>
  <c r="J11" s="1"/>
  <c r="K11" s="1"/>
  <c r="L11" s="1"/>
  <c r="F12" i="4"/>
  <c r="F11"/>
  <c r="K11" s="1"/>
  <c r="L11" s="1"/>
  <c r="F26" i="13" l="1"/>
  <c r="E27"/>
  <c r="G32" i="12"/>
  <c r="F32"/>
  <c r="H32"/>
  <c r="E33"/>
  <c r="I32"/>
  <c r="E35" i="2"/>
  <c r="E36" s="1"/>
  <c r="G34"/>
  <c r="H34"/>
  <c r="F34"/>
  <c r="I34"/>
  <c r="G31" i="12"/>
  <c r="F31"/>
  <c r="H31"/>
  <c r="I31"/>
  <c r="F12" i="5"/>
  <c r="H12" s="1"/>
  <c r="I12" s="1"/>
  <c r="J12" s="1"/>
  <c r="K12" s="1"/>
  <c r="L12" s="1"/>
  <c r="K12" i="9"/>
  <c r="J12"/>
  <c r="H12"/>
  <c r="I12"/>
  <c r="H11"/>
  <c r="J11"/>
  <c r="K11"/>
  <c r="M11" i="6"/>
  <c r="N11" s="1"/>
  <c r="L11"/>
  <c r="F13"/>
  <c r="H11"/>
  <c r="I11" s="1"/>
  <c r="J11" s="1"/>
  <c r="F12"/>
  <c r="F13" i="5"/>
  <c r="H13" s="1"/>
  <c r="I13" s="1"/>
  <c r="J13" s="1"/>
  <c r="K13" s="1"/>
  <c r="L13" s="1"/>
  <c r="H12" i="4"/>
  <c r="I12" s="1"/>
  <c r="J12" s="1"/>
  <c r="K12"/>
  <c r="L12" s="1"/>
  <c r="H11"/>
  <c r="I11" s="1"/>
  <c r="J11" s="1"/>
  <c r="I36" i="2" l="1"/>
  <c r="G36"/>
  <c r="H36"/>
  <c r="F36"/>
  <c r="F27" i="13"/>
  <c r="E28"/>
  <c r="F11" i="3"/>
  <c r="G11"/>
  <c r="E12"/>
  <c r="H11"/>
  <c r="F33" i="12"/>
  <c r="I33"/>
  <c r="E34"/>
  <c r="G33"/>
  <c r="H33"/>
  <c r="I35" i="2"/>
  <c r="H35"/>
  <c r="F35"/>
  <c r="G35"/>
  <c r="F13" i="9"/>
  <c r="H13" i="6"/>
  <c r="I13" s="1"/>
  <c r="J13" s="1"/>
  <c r="K13"/>
  <c r="F14"/>
  <c r="H12"/>
  <c r="I12" s="1"/>
  <c r="J12" s="1"/>
  <c r="K12"/>
  <c r="F14" i="5"/>
  <c r="H14" s="1"/>
  <c r="I14" s="1"/>
  <c r="J14" s="1"/>
  <c r="K14" s="1"/>
  <c r="L14" s="1"/>
  <c r="F13" i="4"/>
  <c r="F28" i="13" l="1"/>
  <c r="E29"/>
  <c r="F29" s="1"/>
  <c r="F12"/>
  <c r="E13"/>
  <c r="E14" s="1"/>
  <c r="E13" i="3"/>
  <c r="F12"/>
  <c r="G12"/>
  <c r="H12"/>
  <c r="I34" i="12"/>
  <c r="H34"/>
  <c r="F34"/>
  <c r="E35"/>
  <c r="E36" s="1"/>
  <c r="G34"/>
  <c r="F14" i="9"/>
  <c r="I13"/>
  <c r="H13"/>
  <c r="J13"/>
  <c r="K13"/>
  <c r="H14" i="6"/>
  <c r="I14" s="1"/>
  <c r="J14" s="1"/>
  <c r="K14"/>
  <c r="F15"/>
  <c r="M12"/>
  <c r="N12" s="1"/>
  <c r="L12"/>
  <c r="M13"/>
  <c r="N13" s="1"/>
  <c r="L13"/>
  <c r="F15" i="5"/>
  <c r="H15" s="1"/>
  <c r="I15" s="1"/>
  <c r="J15" s="1"/>
  <c r="K15" s="1"/>
  <c r="L15" s="1"/>
  <c r="H13" i="4"/>
  <c r="I13" s="1"/>
  <c r="J13" s="1"/>
  <c r="K13"/>
  <c r="L13" s="1"/>
  <c r="F14"/>
  <c r="I36" i="12" l="1"/>
  <c r="H36"/>
  <c r="F36"/>
  <c r="G36"/>
  <c r="F13" i="13"/>
  <c r="H13" i="3"/>
  <c r="E14"/>
  <c r="F13"/>
  <c r="G13"/>
  <c r="H35" i="12"/>
  <c r="I35"/>
  <c r="G35"/>
  <c r="F35"/>
  <c r="F15" i="9"/>
  <c r="K14"/>
  <c r="I14"/>
  <c r="J14"/>
  <c r="H14"/>
  <c r="K15" i="6"/>
  <c r="H15"/>
  <c r="I15" s="1"/>
  <c r="J15" s="1"/>
  <c r="F16"/>
  <c r="L14"/>
  <c r="M14"/>
  <c r="N14" s="1"/>
  <c r="F16" i="5"/>
  <c r="H16" s="1"/>
  <c r="I16" s="1"/>
  <c r="J16" s="1"/>
  <c r="K16" s="1"/>
  <c r="L16" s="1"/>
  <c r="F15" i="4"/>
  <c r="H14"/>
  <c r="I14" s="1"/>
  <c r="J14" s="1"/>
  <c r="K14"/>
  <c r="L14" s="1"/>
  <c r="F14" i="13" l="1"/>
  <c r="E15"/>
  <c r="H14" i="3"/>
  <c r="E15"/>
  <c r="E16" s="1"/>
  <c r="F14"/>
  <c r="G14"/>
  <c r="I15" i="9"/>
  <c r="H15"/>
  <c r="J15"/>
  <c r="K15"/>
  <c r="F16"/>
  <c r="F19" i="6"/>
  <c r="K19" s="1"/>
  <c r="H16"/>
  <c r="I16" s="1"/>
  <c r="J16" s="1"/>
  <c r="K16"/>
  <c r="F18"/>
  <c r="K18" s="1"/>
  <c r="M15"/>
  <c r="N15" s="1"/>
  <c r="L15"/>
  <c r="F17" i="5"/>
  <c r="H17" s="1"/>
  <c r="I17" s="1"/>
  <c r="J17" s="1"/>
  <c r="K17" s="1"/>
  <c r="L17" s="1"/>
  <c r="F16" i="4"/>
  <c r="K15"/>
  <c r="L15" s="1"/>
  <c r="H15"/>
  <c r="I15" s="1"/>
  <c r="J15" s="1"/>
  <c r="F16" i="3" l="1"/>
  <c r="E17"/>
  <c r="G16"/>
  <c r="H16"/>
  <c r="F15" i="13"/>
  <c r="E16"/>
  <c r="F16" s="1"/>
  <c r="H15" i="3"/>
  <c r="F15"/>
  <c r="G15"/>
  <c r="H18" i="6"/>
  <c r="I18" s="1"/>
  <c r="J18" s="1"/>
  <c r="H19"/>
  <c r="I19" s="1"/>
  <c r="J19" s="1"/>
  <c r="F18" i="9"/>
  <c r="K16"/>
  <c r="I16"/>
  <c r="J16"/>
  <c r="H16"/>
  <c r="M16" i="6"/>
  <c r="N16" s="1"/>
  <c r="L16"/>
  <c r="F18" i="5"/>
  <c r="H18" s="1"/>
  <c r="I18" s="1"/>
  <c r="J18" s="1"/>
  <c r="K18" s="1"/>
  <c r="L18" s="1"/>
  <c r="H16" i="4"/>
  <c r="I16" s="1"/>
  <c r="J16" s="1"/>
  <c r="K16"/>
  <c r="L16" s="1"/>
  <c r="M19" i="6"/>
  <c r="N19" s="1"/>
  <c r="L19"/>
  <c r="L18"/>
  <c r="M18"/>
  <c r="N18" s="1"/>
  <c r="F17" i="3" l="1"/>
  <c r="G17"/>
  <c r="H17"/>
  <c r="E18"/>
  <c r="F19" i="9"/>
  <c r="J19" s="1"/>
  <c r="H18"/>
  <c r="J18"/>
  <c r="K18"/>
  <c r="I18"/>
  <c r="F19" i="5"/>
  <c r="H19" s="1"/>
  <c r="I19" s="1"/>
  <c r="J19" s="1"/>
  <c r="K19" s="1"/>
  <c r="L19" s="1"/>
  <c r="F18" i="3" l="1"/>
  <c r="H18"/>
  <c r="G18"/>
  <c r="E19"/>
  <c r="K19" i="9"/>
  <c r="I19"/>
  <c r="H19"/>
  <c r="F19" i="3" l="1"/>
  <c r="G19"/>
  <c r="H19"/>
  <c r="E20"/>
  <c r="F17" i="4"/>
  <c r="H20" i="3" l="1"/>
  <c r="G20"/>
  <c r="F20"/>
  <c r="F18" i="4"/>
  <c r="H17"/>
  <c r="I17" s="1"/>
  <c r="J17" s="1"/>
  <c r="K17"/>
  <c r="L17" s="1"/>
  <c r="K18" l="1"/>
  <c r="L18" s="1"/>
  <c r="H18"/>
  <c r="I18" s="1"/>
  <c r="J18" s="1"/>
  <c r="F19"/>
  <c r="K19" l="1"/>
  <c r="L19" s="1"/>
  <c r="H19"/>
  <c r="I19" s="1"/>
  <c r="J19" s="1"/>
  <c r="F17" i="9"/>
  <c r="F17" i="6"/>
  <c r="K17" i="9" l="1"/>
  <c r="H17"/>
  <c r="J17"/>
  <c r="I17"/>
  <c r="H17" i="6"/>
  <c r="I17" s="1"/>
  <c r="J17" s="1"/>
  <c r="K17"/>
  <c r="E27" i="3" l="1"/>
  <c r="L17" i="6"/>
  <c r="M17"/>
  <c r="N17" s="1"/>
  <c r="F27" i="3" l="1"/>
  <c r="G27"/>
  <c r="E28"/>
  <c r="F26"/>
  <c r="G26"/>
  <c r="G11" i="10"/>
  <c r="H11" s="1"/>
  <c r="I11" s="1"/>
  <c r="K11"/>
  <c r="L11"/>
  <c r="M11"/>
  <c r="J11"/>
  <c r="E12"/>
  <c r="E13" s="1"/>
  <c r="F28" i="3" l="1"/>
  <c r="E29"/>
  <c r="G28"/>
  <c r="I27"/>
  <c r="H27"/>
  <c r="H26"/>
  <c r="I26"/>
  <c r="M13" i="10"/>
  <c r="J13"/>
  <c r="L13"/>
  <c r="K13"/>
  <c r="G13"/>
  <c r="H13" s="1"/>
  <c r="I13" s="1"/>
  <c r="E14"/>
  <c r="J12"/>
  <c r="L12"/>
  <c r="K12"/>
  <c r="G12"/>
  <c r="H12" s="1"/>
  <c r="I12" s="1"/>
  <c r="M12"/>
  <c r="E30" i="3" l="1"/>
  <c r="E31" s="1"/>
  <c r="F29"/>
  <c r="G29"/>
  <c r="H28"/>
  <c r="I28"/>
  <c r="M14" i="10"/>
  <c r="G14"/>
  <c r="H14" s="1"/>
  <c r="I14" s="1"/>
  <c r="L14"/>
  <c r="K14"/>
  <c r="E15"/>
  <c r="J14"/>
  <c r="G31" i="3" l="1"/>
  <c r="E32"/>
  <c r="F31"/>
  <c r="H29"/>
  <c r="I29"/>
  <c r="G30"/>
  <c r="F30"/>
  <c r="M15" i="10"/>
  <c r="E16"/>
  <c r="E17" s="1"/>
  <c r="J15"/>
  <c r="G15"/>
  <c r="H15" s="1"/>
  <c r="I15" s="1"/>
  <c r="K15"/>
  <c r="L15"/>
  <c r="E12" i="8"/>
  <c r="F11"/>
  <c r="H11" s="1"/>
  <c r="I11" s="1"/>
  <c r="I31" i="3" l="1"/>
  <c r="H31"/>
  <c r="F32"/>
  <c r="E33"/>
  <c r="G32"/>
  <c r="H30"/>
  <c r="I30"/>
  <c r="L17" i="10"/>
  <c r="E18"/>
  <c r="G17"/>
  <c r="H17" s="1"/>
  <c r="I17" s="1"/>
  <c r="J17"/>
  <c r="K17"/>
  <c r="M17"/>
  <c r="L16"/>
  <c r="M16"/>
  <c r="G16"/>
  <c r="H16" s="1"/>
  <c r="I16" s="1"/>
  <c r="J16"/>
  <c r="K16"/>
  <c r="E13" i="8"/>
  <c r="F12"/>
  <c r="H12" s="1"/>
  <c r="I12" s="1"/>
  <c r="G33" i="3" l="1"/>
  <c r="F33"/>
  <c r="E34"/>
  <c r="I32"/>
  <c r="H32"/>
  <c r="L18" i="10"/>
  <c r="E19"/>
  <c r="G18"/>
  <c r="H18" s="1"/>
  <c r="I18" s="1"/>
  <c r="J18"/>
  <c r="K18"/>
  <c r="M18"/>
  <c r="F13" i="8"/>
  <c r="H13" s="1"/>
  <c r="I13" s="1"/>
  <c r="E14"/>
  <c r="F34" i="3" l="1"/>
  <c r="G34"/>
  <c r="E35"/>
  <c r="I33"/>
  <c r="H33"/>
  <c r="L19" i="10"/>
  <c r="E20"/>
  <c r="K19"/>
  <c r="G19"/>
  <c r="H19" s="1"/>
  <c r="I19" s="1"/>
  <c r="J19"/>
  <c r="M19"/>
  <c r="F14" i="8"/>
  <c r="H14" s="1"/>
  <c r="I14" s="1"/>
  <c r="E15"/>
  <c r="E16" s="1"/>
  <c r="G35" i="3" l="1"/>
  <c r="F35"/>
  <c r="H34"/>
  <c r="I34"/>
  <c r="E17" i="8"/>
  <c r="F16"/>
  <c r="H16" s="1"/>
  <c r="I16" s="1"/>
  <c r="L20" i="10"/>
  <c r="J20"/>
  <c r="G20"/>
  <c r="H20" s="1"/>
  <c r="I20" s="1"/>
  <c r="K20"/>
  <c r="M20"/>
  <c r="F15" i="8"/>
  <c r="H15" s="1"/>
  <c r="I15" s="1"/>
  <c r="I35" i="3" l="1"/>
  <c r="H35"/>
  <c r="F17" i="8"/>
  <c r="H17" s="1"/>
  <c r="I17" s="1"/>
  <c r="E18"/>
  <c r="F18" l="1"/>
  <c r="H18" s="1"/>
  <c r="I18" s="1"/>
  <c r="E19"/>
  <c r="F19" s="1"/>
  <c r="H19" s="1"/>
  <c r="I19" s="1"/>
  <c r="G12" i="12" l="1"/>
  <c r="F12"/>
  <c r="E13"/>
  <c r="E14" l="1"/>
  <c r="F13"/>
  <c r="G13"/>
  <c r="F14" l="1"/>
  <c r="G14"/>
  <c r="E15"/>
  <c r="E16" l="1"/>
  <c r="E17" s="1"/>
  <c r="F15"/>
  <c r="G15"/>
  <c r="F17" l="1"/>
  <c r="G17"/>
  <c r="E18"/>
  <c r="G16"/>
  <c r="F16"/>
  <c r="F18" l="1"/>
  <c r="G18"/>
  <c r="E19"/>
  <c r="E20" l="1"/>
  <c r="E21" s="1"/>
  <c r="F19"/>
  <c r="G19"/>
  <c r="G21" l="1"/>
  <c r="F21"/>
  <c r="F20"/>
  <c r="G20"/>
</calcChain>
</file>

<file path=xl/sharedStrings.xml><?xml version="1.0" encoding="utf-8"?>
<sst xmlns="http://schemas.openxmlformats.org/spreadsheetml/2006/main" count="959" uniqueCount="335">
  <si>
    <t>Korean-Vietnam-Thailand Service (KVT)</t>
  </si>
  <si>
    <t>BACK TO MENU</t>
  </si>
  <si>
    <t>VESSEL</t>
  </si>
  <si>
    <t>KWANGYANG</t>
  </si>
  <si>
    <t>BUSAN</t>
  </si>
  <si>
    <t>ETD</t>
  </si>
  <si>
    <t>SUN</t>
  </si>
  <si>
    <t>STARSHIP LEO</t>
  </si>
  <si>
    <t>New Thailand Express Service (NTX)</t>
  </si>
  <si>
    <t>ETA</t>
  </si>
  <si>
    <t>TUE</t>
  </si>
  <si>
    <t>LAEM CHABANG</t>
  </si>
  <si>
    <t>BANGKOK</t>
  </si>
  <si>
    <t>VOYAGE</t>
  </si>
  <si>
    <t>REMARK</t>
  </si>
  <si>
    <t>FREQUENCY</t>
  </si>
  <si>
    <t>INCHON</t>
  </si>
  <si>
    <t xml:space="preserve">  </t>
  </si>
  <si>
    <r>
      <t xml:space="preserve"> </t>
    </r>
    <r>
      <rPr>
        <sz val="10"/>
        <color rgb="FFFF0000"/>
        <rFont val="Book Antiqua"/>
        <family val="1"/>
      </rPr>
      <t xml:space="preserve"> </t>
    </r>
    <r>
      <rPr>
        <sz val="11"/>
        <color rgb="FFFF0000"/>
        <rFont val="Book Antiqua"/>
        <family val="1"/>
      </rPr>
      <t>* The schedule is subject to change with or without prior notice.</t>
    </r>
  </si>
  <si>
    <t>090 234 9929</t>
  </si>
  <si>
    <t>Sales PICs</t>
  </si>
  <si>
    <t>094 682 1259</t>
  </si>
  <si>
    <t>090 372 7801</t>
  </si>
  <si>
    <t>090 947 7891</t>
  </si>
  <si>
    <t xml:space="preserve">Mr. Ngọc </t>
  </si>
  <si>
    <t>Ms.Thắm</t>
  </si>
  <si>
    <t>Mr. Vũ</t>
  </si>
  <si>
    <t>Ms.Trúc</t>
  </si>
  <si>
    <t>090 969 2801</t>
  </si>
  <si>
    <t xml:space="preserve">  * The schedule is subject to change with or without prior notice.</t>
  </si>
  <si>
    <t>General Agent in Vietnam:</t>
  </si>
  <si>
    <t>Ms. Hồng</t>
  </si>
  <si>
    <t>090 921 0340</t>
  </si>
  <si>
    <t>VINAFREIGHT</t>
  </si>
  <si>
    <t>HO CHI MINH HEAD OFFICE</t>
  </si>
  <si>
    <t xml:space="preserve">For further information, please feel free to contact with : </t>
  </si>
  <si>
    <t>COUNTRY</t>
  </si>
  <si>
    <t>DESTINATION</t>
  </si>
  <si>
    <t>KOREA</t>
  </si>
  <si>
    <t>THAILAND</t>
  </si>
  <si>
    <t>POL</t>
    <phoneticPr fontId="0" type="noConversion"/>
  </si>
  <si>
    <t>Currency</t>
    <phoneticPr fontId="0" type="noConversion"/>
  </si>
  <si>
    <t>Item</t>
    <phoneticPr fontId="0" type="noConversion"/>
  </si>
  <si>
    <t>20'</t>
    <phoneticPr fontId="0" type="noConversion"/>
  </si>
  <si>
    <t>40'</t>
    <phoneticPr fontId="0" type="noConversion"/>
  </si>
  <si>
    <t>HO CHI MINH</t>
  </si>
  <si>
    <t>VND</t>
    <phoneticPr fontId="0" type="noConversion"/>
  </si>
  <si>
    <t>Seal Fee</t>
    <phoneticPr fontId="0" type="noConversion"/>
  </si>
  <si>
    <t>USD</t>
    <phoneticPr fontId="0" type="noConversion"/>
  </si>
  <si>
    <t>L.THC</t>
  </si>
  <si>
    <t>L/DOC.FEE</t>
  </si>
  <si>
    <t>Dong Da District, Hanoi</t>
  </si>
  <si>
    <t>Rm. 212, Floor 2, New Holiday Mansion Hotel</t>
  </si>
  <si>
    <t>441 Da Nang Street, Dong Hai Ward, Hai An District, Hai phong</t>
  </si>
  <si>
    <t>CARGO CLOSING TIME</t>
  </si>
  <si>
    <t>CAT LAI</t>
  </si>
  <si>
    <t>HO CHI MINH-KWANGYANG-BUSAN (NORTH BOUND)</t>
  </si>
  <si>
    <t>NORTH BOUND</t>
  </si>
  <si>
    <t>SOUTH BOUND</t>
  </si>
  <si>
    <t>NORTH AND SOUTH BOUND</t>
  </si>
  <si>
    <t xml:space="preserve">Website: www.pancon.co.kr  </t>
  </si>
  <si>
    <t>Customer Services PICs</t>
  </si>
  <si>
    <t>Operation PIC</t>
  </si>
  <si>
    <t>HANOI BRANCH</t>
  </si>
  <si>
    <t xml:space="preserve">HAI PHONG BRANCH </t>
  </si>
  <si>
    <t>UNITHAI</t>
  </si>
  <si>
    <t xml:space="preserve">HCM </t>
  </si>
  <si>
    <t>KEGWC</t>
  </si>
  <si>
    <t>PECTC</t>
  </si>
  <si>
    <t>LCHA0</t>
  </si>
  <si>
    <t>SNCTC</t>
  </si>
  <si>
    <t>lananh-tt@pancon.co.kr</t>
  </si>
  <si>
    <t>hong-ltt@pancon.co.kr</t>
  </si>
  <si>
    <t>ngoc-nb@pancon.co.kr</t>
  </si>
  <si>
    <t>tham-hth@pancon.co.kr</t>
  </si>
  <si>
    <t>truc-ntt@pancon.co.kr</t>
  </si>
  <si>
    <t>vu-dh@pancon.co.kr</t>
  </si>
  <si>
    <t>Rm 2A, Floor 2, Artex Building, 236 Nguyen Cong Tru</t>
  </si>
  <si>
    <t>Nguyen Thai Binh Ward, District 1, HCM</t>
  </si>
  <si>
    <t xml:space="preserve">5th Floor , RITM Bldg., 25 Vu Ngoc Phan str.,
</t>
  </si>
  <si>
    <t>BUSAN FEEDER</t>
  </si>
  <si>
    <t>YOKOHAMA</t>
  </si>
  <si>
    <t>KOBE</t>
  </si>
  <si>
    <t>NAGOYA</t>
  </si>
  <si>
    <t>OSAKA</t>
  </si>
  <si>
    <t>QINGDAO</t>
  </si>
  <si>
    <t>XINGANG</t>
  </si>
  <si>
    <t>DALIAN</t>
  </si>
  <si>
    <t>YANTAI</t>
  </si>
  <si>
    <t>SHANGHAI</t>
  </si>
  <si>
    <t>NINGBO</t>
  </si>
  <si>
    <t>LIANYUNGANG</t>
  </si>
  <si>
    <t>SHIMIZU</t>
  </si>
  <si>
    <t>YOKKACHI</t>
  </si>
  <si>
    <t>TOYOHASHI</t>
  </si>
  <si>
    <t>NIIGATA</t>
  </si>
  <si>
    <t>TOYAMA</t>
  </si>
  <si>
    <t>KANAZAWA</t>
  </si>
  <si>
    <t>TSURUGA</t>
  </si>
  <si>
    <t>TUE 06H00</t>
  </si>
  <si>
    <t>CHINA</t>
  </si>
  <si>
    <t>JAPAN</t>
  </si>
  <si>
    <t>SHIMIZU, YOKKACHI, TOYOHASHI</t>
  </si>
  <si>
    <t>QINGDAO, XINGANG, DALIAN</t>
  </si>
  <si>
    <t>YANTAI, LIANYUNGANG</t>
  </si>
  <si>
    <t>NIIGATA, TOYAMA, KANAZAWA, TSURUGA</t>
  </si>
  <si>
    <t>Ms. Lan Anh</t>
  </si>
  <si>
    <t>JUCT</t>
  </si>
  <si>
    <t>ULSAN</t>
  </si>
  <si>
    <t>HJGI</t>
  </si>
  <si>
    <t>GYEONG IN</t>
  </si>
  <si>
    <t>CHIBA</t>
  </si>
  <si>
    <t>HIROSHIMA</t>
  </si>
  <si>
    <t>TAKAMATSU</t>
  </si>
  <si>
    <t>MIZUSHIMA</t>
  </si>
  <si>
    <t>TOKYO</t>
  </si>
  <si>
    <t>TOKYO, NAGOYA, KOBE, OSAKA, YOKOHAMA</t>
  </si>
  <si>
    <t>CHIBA, HIROSHIMA, TAKAMATSU, MIZUSHIMA</t>
  </si>
  <si>
    <t>Ms. Pha</t>
  </si>
  <si>
    <t>pha-ltk@pancon.co.kr</t>
  </si>
  <si>
    <t>093 747 7032</t>
  </si>
  <si>
    <t>SAT 12H00</t>
  </si>
  <si>
    <t>TUE 00H01</t>
  </si>
  <si>
    <t>HONGKONG</t>
  </si>
  <si>
    <t>HKMT</t>
  </si>
  <si>
    <t>SHMD</t>
  </si>
  <si>
    <t>SAT 10H00</t>
  </si>
  <si>
    <t>ICDs</t>
  </si>
  <si>
    <t>FRI 14H00</t>
  </si>
  <si>
    <t>HONGKONG FEEDER</t>
  </si>
  <si>
    <t>SHEKOU</t>
  </si>
  <si>
    <t>YANTIAN</t>
  </si>
  <si>
    <t>HUANGPU</t>
  </si>
  <si>
    <t>JIANGMEN</t>
  </si>
  <si>
    <t>FOSHAN</t>
  </si>
  <si>
    <t>SHANTOU</t>
  </si>
  <si>
    <t>SHUNDE (LELIU/ BEIJIAO/ RONGQI)</t>
  </si>
  <si>
    <t>HO CHI MINH - QINGDAO/ XINGANG/ DALIAN/ YANTAI/ LIANYUNGANG</t>
  </si>
  <si>
    <t>HO CHI MINH - SHEKOU/ YANTIAN/ HUANGPU/ JIANGMEN/ SHUNDE/ FOSHAN/ SHANTOU</t>
  </si>
  <si>
    <t>HO CHI MINH -TOKYO/ KOBE/ NAGOYA/ OSAKA/ YOKOHAMA</t>
  </si>
  <si>
    <t>HO CHI MINH - SHIMIZU/ YOKKACHI/ TOYOHASHI/ NIIGATA/ TOYAMA/ KANAZAWA/ TSURUGA</t>
  </si>
  <si>
    <t>HO CHI MINH - CHIBA/ HIROSHIMA/ TAKAMATSU/ MIZUSHIMA</t>
  </si>
  <si>
    <t>HO CHI MINH - ULSAN/ GYEONG IN</t>
  </si>
  <si>
    <t>SHEKOU,YANTIAN</t>
  </si>
  <si>
    <t>HUANGPU, JIANGMEN, FOSHAN, SHANTOU</t>
  </si>
  <si>
    <t>Sun (5 days)</t>
  </si>
  <si>
    <t>Sun (6 days)</t>
  </si>
  <si>
    <t>Tue (8 days)</t>
  </si>
  <si>
    <t>Tue (5 days)</t>
  </si>
  <si>
    <t>Tue (7 days)</t>
  </si>
  <si>
    <t>Tue (2 days)</t>
  </si>
  <si>
    <t>Tue (4 days)</t>
  </si>
  <si>
    <t>Tue (3 days)</t>
  </si>
  <si>
    <t>Sun (1 days)</t>
  </si>
  <si>
    <t>Sun (4 days)</t>
  </si>
  <si>
    <t>Sun (10 days)</t>
  </si>
  <si>
    <t>Sun (11-13 days)</t>
  </si>
  <si>
    <t>Sun (13-14 days)</t>
  </si>
  <si>
    <t>Sun (16-17 days)</t>
  </si>
  <si>
    <t>Sun (12-13 days)</t>
  </si>
  <si>
    <t>Sun  (12-13 days)</t>
  </si>
  <si>
    <t>Sun (2 days)</t>
  </si>
  <si>
    <t>FRI 16H00</t>
  </si>
  <si>
    <t>LAT KRABANG</t>
  </si>
  <si>
    <t>LICD</t>
  </si>
  <si>
    <t>HO CHI MINH-LAEM CHABANG-BANGKOK-LAT KRABANG (SOUTH BOUND)</t>
  </si>
  <si>
    <t>USD</t>
  </si>
  <si>
    <t>30 per B/L</t>
  </si>
  <si>
    <t>LAT KRABANG, SAHATHAI, SCT (via LAEM CHABANG)</t>
  </si>
  <si>
    <t>thong-vt@pancon.co.kr</t>
  </si>
  <si>
    <t>LOCAL CHARGES (INCLUDE FCT 5.26%)</t>
  </si>
  <si>
    <t>Sun (10-14 days)</t>
  </si>
  <si>
    <t>DONGJIN VOYAGER</t>
  </si>
  <si>
    <t>PANCON CHAMPION</t>
  </si>
  <si>
    <t>1703N</t>
  </si>
  <si>
    <t>Tel: (84-28) 3821 8491  Fax: (84-28) 3821 8496</t>
  </si>
  <si>
    <t>Tel: (84-24) 3732 2540/41   Fax: (84-24) 3732 4972</t>
  </si>
  <si>
    <t>Tel: (84-225) 376 9409-11   Fax: (84-225) 376 9410</t>
  </si>
  <si>
    <t>1705N</t>
  </si>
  <si>
    <t>STARSHIP TAURUS</t>
  </si>
  <si>
    <t>SAN PEDRO</t>
  </si>
  <si>
    <t>BPT</t>
  </si>
  <si>
    <t>FRI</t>
  </si>
  <si>
    <t>LCIT</t>
  </si>
  <si>
    <t>Fri (1 days)</t>
  </si>
  <si>
    <t>Fri (2 days)</t>
  </si>
  <si>
    <t>Fri (4 days)</t>
  </si>
  <si>
    <t>0078N</t>
  </si>
  <si>
    <t>0079N</t>
  </si>
  <si>
    <t xml:space="preserve">MCC ANDALAS       </t>
  </si>
  <si>
    <t>STARSHIP URSA</t>
  </si>
  <si>
    <t>1712N</t>
  </si>
  <si>
    <t>1713N</t>
  </si>
  <si>
    <t>MCC SHANGHAI</t>
  </si>
  <si>
    <t>1704N</t>
  </si>
  <si>
    <t>0080N</t>
  </si>
  <si>
    <t>1714N</t>
  </si>
  <si>
    <t>OCEAN ARROW</t>
  </si>
  <si>
    <t>MAERSK AVON</t>
  </si>
  <si>
    <t>MAERSK ABERDEEN</t>
  </si>
  <si>
    <t>THU</t>
  </si>
  <si>
    <t>MCC SHENZEN</t>
  </si>
  <si>
    <t>Thu (8 days)</t>
  </si>
  <si>
    <t>Thu (6 days)</t>
  </si>
  <si>
    <t>LCHA2</t>
  </si>
  <si>
    <t>IA5 TBAI</t>
  </si>
  <si>
    <t>MAERSK ATLANTIC</t>
  </si>
  <si>
    <t>17H00, THU</t>
  </si>
  <si>
    <t>20'RF/DG/OT/FR</t>
  </si>
  <si>
    <t>40'RH/DG/OT/FR</t>
  </si>
  <si>
    <t xml:space="preserve">SKY CHALLENGE </t>
  </si>
  <si>
    <t>SAT 06H00</t>
  </si>
  <si>
    <t>FRI 10H00</t>
  </si>
  <si>
    <t>Korea Shipping Thailand service (KST)</t>
  </si>
  <si>
    <t>GUANGZHOU TRADER</t>
  </si>
  <si>
    <t>23H00, WEB</t>
  </si>
  <si>
    <t>Ms. Trang</t>
  </si>
  <si>
    <t>Mr. Thông</t>
  </si>
  <si>
    <t>Mr. Bảo</t>
  </si>
  <si>
    <t>096 894 3578</t>
  </si>
  <si>
    <t>bao-dq@pancon.co,kr</t>
  </si>
  <si>
    <t>trang-htt@pancon.co.kr</t>
  </si>
  <si>
    <t>HO CHI MINH-INCHON-BUSAN (NORTHBOUND)</t>
  </si>
  <si>
    <t>HO CHI MINH-INCHON-KWANGYANG-BUSAN (NORTHBOUND)</t>
  </si>
  <si>
    <t>SHT</t>
  </si>
  <si>
    <t>Only for services upto China (except for HKG) and Japan</t>
  </si>
  <si>
    <t xml:space="preserve">800,000 per B/L per time </t>
  </si>
  <si>
    <t>Only for services upto China (except for HKG)</t>
  </si>
  <si>
    <t>400,000 per B/L</t>
  </si>
  <si>
    <t>From 15th Jul, 2018</t>
  </si>
  <si>
    <t>Telex Release Fee</t>
  </si>
  <si>
    <t>BANGKOK (UNITHAI)</t>
  </si>
  <si>
    <t>9 per unit</t>
  </si>
  <si>
    <t>900,000 per B/L</t>
  </si>
  <si>
    <t>From 1st Dec, 2018</t>
  </si>
  <si>
    <t>039 666 6393</t>
  </si>
  <si>
    <t>032 767 0046</t>
  </si>
  <si>
    <t>NPBL</t>
  </si>
  <si>
    <t>HO CHI MINH-BANGKOK (PAT TERMINAL)</t>
  </si>
  <si>
    <t>TAN CANG HIEP PHUOC</t>
  </si>
  <si>
    <t>P.A.T</t>
  </si>
  <si>
    <t>SINOTRANS BANGKOK</t>
  </si>
  <si>
    <t>SINOTRANS KEELUNG</t>
  </si>
  <si>
    <t>1909S</t>
  </si>
  <si>
    <t>1906S</t>
  </si>
  <si>
    <t>Sun (7 days)</t>
  </si>
  <si>
    <t>BANGKOK (PAT)</t>
  </si>
  <si>
    <t>Thu (2 days)</t>
  </si>
  <si>
    <t>1907S</t>
  </si>
  <si>
    <t>New service to Shanghai</t>
  </si>
  <si>
    <t>HO CHI MINH-SHANGHAI</t>
  </si>
  <si>
    <t>CARGO CLOSING TIME TO BANGKOK (PAT)</t>
  </si>
  <si>
    <t>CARGO CLOSING TIME TO SHANGHAI</t>
  </si>
  <si>
    <t>1908N</t>
  </si>
  <si>
    <t>1907N</t>
  </si>
  <si>
    <t>1909N</t>
  </si>
  <si>
    <t>New service to Bangkok (PAT) Terminal</t>
  </si>
  <si>
    <t>THU 00H00</t>
  </si>
  <si>
    <t>HO CHI MINH - HONGKONG/ NINGBO/ SHANGHAI (SH1 SERVICE)</t>
  </si>
  <si>
    <t>STARSHIP AQUILA</t>
  </si>
  <si>
    <t>1906N</t>
  </si>
  <si>
    <t>SABRE TRADER</t>
  </si>
  <si>
    <t>INTEGRA</t>
  </si>
  <si>
    <t>1910N</t>
  </si>
  <si>
    <t>1910S</t>
  </si>
  <si>
    <t>KMTC NAGOYA</t>
  </si>
  <si>
    <t>1911N</t>
  </si>
  <si>
    <t>1911S</t>
  </si>
  <si>
    <t>1928S</t>
  </si>
  <si>
    <t xml:space="preserve">MCC YANGON        </t>
  </si>
  <si>
    <t>MAERSK VLADIVOSTOK</t>
  </si>
  <si>
    <t xml:space="preserve">MCC NANJING       </t>
  </si>
  <si>
    <t>0100N</t>
  </si>
  <si>
    <t>0043N</t>
  </si>
  <si>
    <t>0043S</t>
  </si>
  <si>
    <t>0037S</t>
  </si>
  <si>
    <t>1912N</t>
  </si>
  <si>
    <t>1912S</t>
  </si>
  <si>
    <t>1913S</t>
  </si>
  <si>
    <t>AMS/AFS (advanced manifest filling surcharge)</t>
  </si>
  <si>
    <t>AFA (advanced manifest filling amendment surcharge)</t>
  </si>
  <si>
    <t>0101N</t>
  </si>
  <si>
    <t>0101S</t>
  </si>
  <si>
    <t>0102S</t>
  </si>
  <si>
    <t>0037N</t>
  </si>
  <si>
    <t>0044N</t>
  </si>
  <si>
    <t>0038N</t>
  </si>
  <si>
    <t>1908S</t>
  </si>
  <si>
    <t>0044S</t>
  </si>
  <si>
    <t>0038S</t>
  </si>
  <si>
    <t>0045S</t>
  </si>
  <si>
    <t>1913N</t>
  </si>
  <si>
    <t>1914N</t>
  </si>
  <si>
    <t>1914S</t>
  </si>
  <si>
    <t>1934S</t>
  </si>
  <si>
    <t>1935S</t>
  </si>
  <si>
    <t>1936S</t>
  </si>
  <si>
    <t>1937S</t>
  </si>
  <si>
    <t>1933N</t>
  </si>
  <si>
    <t>1934N</t>
  </si>
  <si>
    <t>1935N</t>
  </si>
  <si>
    <t>1936N</t>
  </si>
  <si>
    <t>1937N</t>
  </si>
  <si>
    <t>1938N</t>
  </si>
  <si>
    <t>932B</t>
  </si>
  <si>
    <t>934B</t>
  </si>
  <si>
    <t>935B</t>
  </si>
  <si>
    <t>936B</t>
  </si>
  <si>
    <t>Ms. Nhân</t>
  </si>
  <si>
    <t>097314 7308</t>
  </si>
  <si>
    <t>nhan-dtt@pancon.co.kr</t>
  </si>
  <si>
    <t>GICTC</t>
  </si>
  <si>
    <t>START TO CHANGE KWANGYANG TERMINAL TO KEGWC</t>
  </si>
  <si>
    <t>ISOBEL</t>
  </si>
  <si>
    <t>0102N</t>
  </si>
  <si>
    <t>0103N</t>
  </si>
  <si>
    <t>BLANK VOYAGE</t>
  </si>
  <si>
    <t>0103S</t>
  </si>
  <si>
    <t>SKIP =&gt;</t>
  </si>
  <si>
    <t>0045N</t>
  </si>
  <si>
    <t>0039N</t>
  </si>
  <si>
    <t>0039S</t>
  </si>
  <si>
    <t>0046S</t>
  </si>
  <si>
    <t>1915N</t>
  </si>
  <si>
    <t>1915S</t>
  </si>
  <si>
    <t>1916S</t>
  </si>
  <si>
    <t>937B</t>
  </si>
  <si>
    <t xml:space="preserve">MCC NANJING   </t>
  </si>
  <si>
    <t>CAT LAI PORT</t>
  </si>
  <si>
    <t>TAN CANG HIEP PHUOC PORT</t>
  </si>
  <si>
    <t>THU 18H00</t>
  </si>
  <si>
    <t>MCC MEDAN</t>
  </si>
  <si>
    <t>MCC MANDALAY</t>
  </si>
  <si>
    <t>THU 12H00</t>
  </si>
  <si>
    <t xml:space="preserve">MCC NINGBO 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</si>
</sst>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164" formatCode="_-* #,##0_-;\-* #,##0_-;_-* &quot;-&quot;_-;_-@_-"/>
    <numFmt numFmtId="165" formatCode="[$-409]d\-mmm;@"/>
    <numFmt numFmtId="166" formatCode="m\/d"/>
    <numFmt numFmtId="167" formatCode="m&quot;/&quot;d"/>
    <numFmt numFmtId="168" formatCode="_-&quot;₩&quot;* #,##0_-;\-&quot;₩&quot;* #,##0_-;_-&quot;₩&quot;* &quot;-&quot;_-;_-@_-"/>
    <numFmt numFmtId="169" formatCode="dd\/m"/>
  </numFmts>
  <fonts count="14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sz val="20"/>
      <color indexed="12"/>
      <name val="Book Antiqua"/>
      <family val="1"/>
    </font>
    <font>
      <b/>
      <sz val="17"/>
      <color indexed="12"/>
      <name val="Book Antiqua"/>
      <family val="1"/>
    </font>
    <font>
      <b/>
      <sz val="12"/>
      <color indexed="12"/>
      <name val="Book Antiqua"/>
      <family val="1"/>
    </font>
    <font>
      <sz val="12"/>
      <name val="Book Antiqua"/>
      <family val="1"/>
    </font>
    <font>
      <u/>
      <sz val="11"/>
      <color indexed="12"/>
      <name val="VNI-Times"/>
    </font>
    <font>
      <b/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Book Antiqua"/>
      <family val="1"/>
    </font>
    <font>
      <b/>
      <sz val="12"/>
      <color indexed="21"/>
      <name val="Book Antiqua"/>
      <family val="1"/>
    </font>
    <font>
      <sz val="12"/>
      <color rgb="FF0070C0"/>
      <name val="Book Antiqua"/>
      <family val="1"/>
    </font>
    <font>
      <sz val="12"/>
      <color theme="1"/>
      <name val="Book Antiqua"/>
      <family val="1"/>
    </font>
    <font>
      <b/>
      <sz val="10"/>
      <color rgb="FF0000FF"/>
      <name val="Arial"/>
      <family val="2"/>
    </font>
    <font>
      <b/>
      <sz val="24"/>
      <color indexed="10"/>
      <name val="Book Antiqua"/>
      <family val="1"/>
    </font>
    <font>
      <b/>
      <sz val="24"/>
      <color indexed="58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b/>
      <sz val="10"/>
      <color indexed="9"/>
      <name val="Book Antiqua"/>
      <family val="1"/>
    </font>
    <font>
      <b/>
      <sz val="22"/>
      <color indexed="12"/>
      <name val="Book Antiqua"/>
      <family val="1"/>
    </font>
    <font>
      <b/>
      <sz val="12"/>
      <name val="Book Antiqua"/>
      <family val="1"/>
    </font>
    <font>
      <sz val="11"/>
      <color theme="1"/>
      <name val="Book Antiqua"/>
      <family val="1"/>
    </font>
    <font>
      <sz val="11"/>
      <color rgb="FFFF0000"/>
      <name val="Book Antiqua"/>
      <family val="1"/>
    </font>
    <font>
      <b/>
      <sz val="11"/>
      <name val="Book Antiqua"/>
      <family val="1"/>
    </font>
    <font>
      <b/>
      <u/>
      <sz val="12"/>
      <color indexed="12"/>
      <name val="VNI-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宋体"/>
      <charset val="129"/>
    </font>
    <font>
      <sz val="11"/>
      <color indexed="8"/>
      <name val="Calibri"/>
      <family val="2"/>
    </font>
    <font>
      <sz val="11"/>
      <color indexed="9"/>
      <name val="宋体"/>
      <charset val="129"/>
    </font>
    <font>
      <sz val="11"/>
      <color indexed="9"/>
      <name val="Calibri"/>
      <family val="2"/>
    </font>
    <font>
      <b/>
      <sz val="11"/>
      <color indexed="9"/>
      <name val="宋体"/>
      <charset val="129"/>
    </font>
    <font>
      <sz val="11"/>
      <color indexed="10"/>
      <name val="Calibri"/>
      <family val="2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b/>
      <sz val="11"/>
      <color indexed="52"/>
      <name val="Calibri"/>
      <family val="2"/>
    </font>
    <font>
      <sz val="11"/>
      <color indexed="60"/>
      <name val="宋体"/>
      <charset val="129"/>
    </font>
    <font>
      <sz val="11"/>
      <color indexed="20"/>
      <name val="Calibri"/>
      <family val="2"/>
    </font>
    <font>
      <sz val="11"/>
      <color indexed="52"/>
      <name val="宋体"/>
      <charset val="129"/>
    </font>
    <font>
      <sz val="11"/>
      <color indexed="60"/>
      <name val="Calibri"/>
      <family val="2"/>
    </font>
    <font>
      <sz val="12"/>
      <name val="宋体"/>
      <charset val="129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name val="ＭＳ Ｐゴシック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sz val="11"/>
      <color indexed="20"/>
      <name val="宋体"/>
      <charset val="129"/>
    </font>
    <font>
      <b/>
      <sz val="11"/>
      <color indexed="63"/>
      <name val="Calibri"/>
      <family val="2"/>
    </font>
    <font>
      <sz val="11"/>
      <color theme="1"/>
      <name val="Calibri"/>
      <family val="3"/>
      <charset val="129"/>
      <scheme val="minor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sz val="11"/>
      <color indexed="8"/>
      <name val="맑은 고딕"/>
      <family val="3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u/>
      <sz val="11"/>
      <color indexed="12"/>
      <name val="돋움"/>
      <family val="3"/>
      <charset val="129"/>
    </font>
    <font>
      <sz val="11"/>
      <color theme="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indexed="52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indexed="6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indexed="52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5"/>
      <color indexed="56"/>
      <name val="Calibri"/>
      <family val="3"/>
      <charset val="129"/>
      <scheme val="minor"/>
    </font>
    <font>
      <b/>
      <sz val="13"/>
      <color indexed="56"/>
      <name val="Calibri"/>
      <family val="3"/>
      <charset val="129"/>
      <scheme val="minor"/>
    </font>
    <font>
      <b/>
      <sz val="11"/>
      <color indexed="56"/>
      <name val="Calibri"/>
      <family val="3"/>
      <charset val="129"/>
      <scheme val="minor"/>
    </font>
    <font>
      <b/>
      <sz val="18"/>
      <color indexed="56"/>
      <name val="Cambria"/>
      <family val="3"/>
      <charset val="129"/>
      <scheme val="maj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1"/>
      <name val="ＭＳ Ｐゴシック"/>
      <family val="2"/>
      <charset val="128"/>
    </font>
    <font>
      <u/>
      <sz val="12"/>
      <color indexed="12"/>
      <name val="宋体"/>
      <charset val="129"/>
    </font>
    <font>
      <u/>
      <sz val="12"/>
      <color indexed="12"/>
      <name val=".VnTime"/>
      <family val="2"/>
    </font>
    <font>
      <u/>
      <sz val="10"/>
      <color indexed="12"/>
      <name val="Arial"/>
      <family val="2"/>
    </font>
    <font>
      <sz val="12"/>
      <name val=".VnTime"/>
      <family val="2"/>
    </font>
    <font>
      <sz val="14"/>
      <name val="Cordia New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u/>
      <sz val="12"/>
      <color indexed="12"/>
      <name val="新細明體"/>
      <family val="1"/>
      <charset val="134"/>
    </font>
    <font>
      <u/>
      <sz val="11"/>
      <color theme="10"/>
      <name val="Calibri"/>
      <family val="3"/>
      <charset val="129"/>
      <scheme val="minor"/>
    </font>
    <font>
      <sz val="10"/>
      <name val="Tahoma"/>
      <family val="2"/>
      <charset val="222"/>
    </font>
    <font>
      <sz val="12"/>
      <name val="新細明體"/>
      <family val="1"/>
    </font>
    <font>
      <u/>
      <sz val="12"/>
      <color indexed="12"/>
      <name val="新細明體"/>
      <family val="1"/>
    </font>
    <font>
      <sz val="10"/>
      <color rgb="FFFF0000"/>
      <name val="Book Antiqua"/>
      <family val="1"/>
    </font>
    <font>
      <b/>
      <sz val="12"/>
      <color theme="9" tint="-0.249977111117893"/>
      <name val="Book Antiqua"/>
      <family val="1"/>
    </font>
    <font>
      <b/>
      <sz val="10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sz val="10"/>
      <color theme="1"/>
      <name val="Book Antiqua"/>
      <family val="1"/>
    </font>
    <font>
      <b/>
      <sz val="28"/>
      <color indexed="21"/>
      <name val="Cooper Black"/>
      <family val="1"/>
    </font>
    <font>
      <b/>
      <sz val="11"/>
      <color indexed="12"/>
      <name val="VNI-Times"/>
    </font>
    <font>
      <sz val="11"/>
      <color indexed="12"/>
      <name val="VNI-Times"/>
    </font>
    <font>
      <b/>
      <i/>
      <sz val="11"/>
      <color indexed="12"/>
      <name val="VNI-Times"/>
    </font>
    <font>
      <sz val="1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VNI-Times"/>
    </font>
    <font>
      <b/>
      <i/>
      <sz val="11"/>
      <color theme="1"/>
      <name val="VNI-Times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 tint="0.1499984740745262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Book Antiqua"/>
      <family val="1"/>
    </font>
    <font>
      <b/>
      <sz val="23"/>
      <color indexed="10"/>
      <name val="Book Antiqua"/>
      <family val="1"/>
    </font>
    <font>
      <b/>
      <sz val="22"/>
      <color indexed="10"/>
      <name val="Book Antiqua"/>
      <family val="1"/>
    </font>
    <font>
      <sz val="9"/>
      <color rgb="FFFF0000"/>
      <name val="Book Antiqua"/>
      <family val="1"/>
    </font>
    <font>
      <b/>
      <sz val="10"/>
      <color rgb="FFFF0000"/>
      <name val="Book Antiqua"/>
      <family val="1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2">
    <xf numFmtId="165" fontId="0" fillId="0" borderId="0"/>
    <xf numFmtId="165" fontId="1" fillId="0" borderId="0"/>
    <xf numFmtId="165" fontId="7" fillId="0" borderId="0" applyNumberFormat="0" applyFill="0" applyBorder="0" applyAlignment="0" applyProtection="0">
      <alignment vertical="top"/>
      <protection locked="0"/>
    </xf>
    <xf numFmtId="165" fontId="29" fillId="0" borderId="0">
      <alignment vertical="center"/>
    </xf>
    <xf numFmtId="165" fontId="30" fillId="0" borderId="0"/>
    <xf numFmtId="165" fontId="29" fillId="0" borderId="0">
      <alignment vertical="center"/>
    </xf>
    <xf numFmtId="165" fontId="30" fillId="0" borderId="0"/>
    <xf numFmtId="165" fontId="31" fillId="11" borderId="0" applyNumberFormat="0" applyBorder="0" applyAlignment="0" applyProtection="0">
      <alignment vertical="center"/>
    </xf>
    <xf numFmtId="165" fontId="31" fillId="12" borderId="0" applyNumberFormat="0" applyBorder="0" applyAlignment="0" applyProtection="0">
      <alignment vertical="center"/>
    </xf>
    <xf numFmtId="165" fontId="31" fillId="13" borderId="0" applyNumberFormat="0" applyBorder="0" applyAlignment="0" applyProtection="0">
      <alignment vertical="center"/>
    </xf>
    <xf numFmtId="165" fontId="31" fillId="14" borderId="0" applyNumberFormat="0" applyBorder="0" applyAlignment="0" applyProtection="0">
      <alignment vertical="center"/>
    </xf>
    <xf numFmtId="165" fontId="31" fillId="15" borderId="0" applyNumberFormat="0" applyBorder="0" applyAlignment="0" applyProtection="0">
      <alignment vertical="center"/>
    </xf>
    <xf numFmtId="165" fontId="31" fillId="16" borderId="0" applyNumberFormat="0" applyBorder="0" applyAlignment="0" applyProtection="0">
      <alignment vertical="center"/>
    </xf>
    <xf numFmtId="165" fontId="32" fillId="11" borderId="0" applyNumberFormat="0" applyBorder="0" applyAlignment="0" applyProtection="0"/>
    <xf numFmtId="165" fontId="32" fillId="12" borderId="0" applyNumberFormat="0" applyBorder="0" applyAlignment="0" applyProtection="0"/>
    <xf numFmtId="165" fontId="32" fillId="13" borderId="0" applyNumberFormat="0" applyBorder="0" applyAlignment="0" applyProtection="0"/>
    <xf numFmtId="165" fontId="32" fillId="14" borderId="0" applyNumberFormat="0" applyBorder="0" applyAlignment="0" applyProtection="0"/>
    <xf numFmtId="165" fontId="32" fillId="15" borderId="0" applyNumberFormat="0" applyBorder="0" applyAlignment="0" applyProtection="0"/>
    <xf numFmtId="165" fontId="32" fillId="16" borderId="0" applyNumberFormat="0" applyBorder="0" applyAlignment="0" applyProtection="0"/>
    <xf numFmtId="165" fontId="31" fillId="17" borderId="0" applyNumberFormat="0" applyBorder="0" applyAlignment="0" applyProtection="0">
      <alignment vertical="center"/>
    </xf>
    <xf numFmtId="165" fontId="31" fillId="18" borderId="0" applyNumberFormat="0" applyBorder="0" applyAlignment="0" applyProtection="0">
      <alignment vertical="center"/>
    </xf>
    <xf numFmtId="165" fontId="31" fillId="19" borderId="0" applyNumberFormat="0" applyBorder="0" applyAlignment="0" applyProtection="0">
      <alignment vertical="center"/>
    </xf>
    <xf numFmtId="165" fontId="31" fillId="14" borderId="0" applyNumberFormat="0" applyBorder="0" applyAlignment="0" applyProtection="0">
      <alignment vertical="center"/>
    </xf>
    <xf numFmtId="165" fontId="31" fillId="17" borderId="0" applyNumberFormat="0" applyBorder="0" applyAlignment="0" applyProtection="0">
      <alignment vertical="center"/>
    </xf>
    <xf numFmtId="165" fontId="31" fillId="20" borderId="0" applyNumberFormat="0" applyBorder="0" applyAlignment="0" applyProtection="0">
      <alignment vertical="center"/>
    </xf>
    <xf numFmtId="165" fontId="32" fillId="17" borderId="0" applyNumberFormat="0" applyBorder="0" applyAlignment="0" applyProtection="0"/>
    <xf numFmtId="165" fontId="32" fillId="18" borderId="0" applyNumberFormat="0" applyBorder="0" applyAlignment="0" applyProtection="0"/>
    <xf numFmtId="165" fontId="32" fillId="19" borderId="0" applyNumberFormat="0" applyBorder="0" applyAlignment="0" applyProtection="0"/>
    <xf numFmtId="165" fontId="32" fillId="14" borderId="0" applyNumberFormat="0" applyBorder="0" applyAlignment="0" applyProtection="0"/>
    <xf numFmtId="165" fontId="32" fillId="17" borderId="0" applyNumberFormat="0" applyBorder="0" applyAlignment="0" applyProtection="0"/>
    <xf numFmtId="165" fontId="32" fillId="20" borderId="0" applyNumberFormat="0" applyBorder="0" applyAlignment="0" applyProtection="0"/>
    <xf numFmtId="165" fontId="33" fillId="21" borderId="0" applyNumberFormat="0" applyBorder="0" applyAlignment="0" applyProtection="0">
      <alignment vertical="center"/>
    </xf>
    <xf numFmtId="165" fontId="33" fillId="18" borderId="0" applyNumberFormat="0" applyBorder="0" applyAlignment="0" applyProtection="0">
      <alignment vertical="center"/>
    </xf>
    <xf numFmtId="165" fontId="33" fillId="19" borderId="0" applyNumberFormat="0" applyBorder="0" applyAlignment="0" applyProtection="0">
      <alignment vertical="center"/>
    </xf>
    <xf numFmtId="165" fontId="33" fillId="22" borderId="0" applyNumberFormat="0" applyBorder="0" applyAlignment="0" applyProtection="0">
      <alignment vertical="center"/>
    </xf>
    <xf numFmtId="165" fontId="33" fillId="23" borderId="0" applyNumberFormat="0" applyBorder="0" applyAlignment="0" applyProtection="0">
      <alignment vertical="center"/>
    </xf>
    <xf numFmtId="165" fontId="33" fillId="24" borderId="0" applyNumberFormat="0" applyBorder="0" applyAlignment="0" applyProtection="0">
      <alignment vertical="center"/>
    </xf>
    <xf numFmtId="165" fontId="34" fillId="21" borderId="0" applyNumberFormat="0" applyBorder="0" applyAlignment="0" applyProtection="0"/>
    <xf numFmtId="165" fontId="34" fillId="18" borderId="0" applyNumberFormat="0" applyBorder="0" applyAlignment="0" applyProtection="0"/>
    <xf numFmtId="165" fontId="34" fillId="19" borderId="0" applyNumberFormat="0" applyBorder="0" applyAlignment="0" applyProtection="0"/>
    <xf numFmtId="165" fontId="34" fillId="22" borderId="0" applyNumberFormat="0" applyBorder="0" applyAlignment="0" applyProtection="0"/>
    <xf numFmtId="165" fontId="34" fillId="23" borderId="0" applyNumberFormat="0" applyBorder="0" applyAlignment="0" applyProtection="0"/>
    <xf numFmtId="165" fontId="34" fillId="24" borderId="0" applyNumberFormat="0" applyBorder="0" applyAlignment="0" applyProtection="0"/>
    <xf numFmtId="165" fontId="33" fillId="25" borderId="0" applyNumberFormat="0" applyBorder="0" applyAlignment="0" applyProtection="0">
      <alignment vertical="center"/>
    </xf>
    <xf numFmtId="165" fontId="33" fillId="26" borderId="0" applyNumberFormat="0" applyBorder="0" applyAlignment="0" applyProtection="0">
      <alignment vertical="center"/>
    </xf>
    <xf numFmtId="165" fontId="33" fillId="27" borderId="0" applyNumberFormat="0" applyBorder="0" applyAlignment="0" applyProtection="0">
      <alignment vertical="center"/>
    </xf>
    <xf numFmtId="165" fontId="33" fillId="22" borderId="0" applyNumberFormat="0" applyBorder="0" applyAlignment="0" applyProtection="0">
      <alignment vertical="center"/>
    </xf>
    <xf numFmtId="165" fontId="33" fillId="23" borderId="0" applyNumberFormat="0" applyBorder="0" applyAlignment="0" applyProtection="0">
      <alignment vertical="center"/>
    </xf>
    <xf numFmtId="165" fontId="33" fillId="28" borderId="0" applyNumberFormat="0" applyBorder="0" applyAlignment="0" applyProtection="0">
      <alignment vertical="center"/>
    </xf>
    <xf numFmtId="165" fontId="34" fillId="25" borderId="0" applyNumberFormat="0" applyBorder="0" applyAlignment="0" applyProtection="0"/>
    <xf numFmtId="165" fontId="34" fillId="26" borderId="0" applyNumberFormat="0" applyBorder="0" applyAlignment="0" applyProtection="0"/>
    <xf numFmtId="165" fontId="34" fillId="27" borderId="0" applyNumberFormat="0" applyBorder="0" applyAlignment="0" applyProtection="0"/>
    <xf numFmtId="165" fontId="34" fillId="22" borderId="0" applyNumberFormat="0" applyBorder="0" applyAlignment="0" applyProtection="0"/>
    <xf numFmtId="165" fontId="34" fillId="23" borderId="0" applyNumberFormat="0" applyBorder="0" applyAlignment="0" applyProtection="0"/>
    <xf numFmtId="165" fontId="34" fillId="28" borderId="0" applyNumberFormat="0" applyBorder="0" applyAlignment="0" applyProtection="0"/>
    <xf numFmtId="165" fontId="35" fillId="29" borderId="10" applyNumberFormat="0" applyAlignment="0" applyProtection="0">
      <alignment vertical="center"/>
    </xf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>
      <alignment vertical="center"/>
    </xf>
    <xf numFmtId="165" fontId="38" fillId="30" borderId="11" applyNumberFormat="0" applyAlignment="0" applyProtection="0">
      <alignment vertical="center"/>
    </xf>
    <xf numFmtId="165" fontId="39" fillId="30" borderId="11" applyNumberFormat="0" applyAlignment="0" applyProtection="0"/>
    <xf numFmtId="165" fontId="40" fillId="31" borderId="0" applyNumberFormat="0" applyBorder="0" applyAlignment="0" applyProtection="0">
      <alignment vertical="center"/>
    </xf>
    <xf numFmtId="165" fontId="41" fillId="12" borderId="0" applyNumberFormat="0" applyBorder="0" applyAlignment="0" applyProtection="0"/>
    <xf numFmtId="165" fontId="42" fillId="0" borderId="12" applyNumberFormat="0" applyFill="0" applyAlignment="0" applyProtection="0">
      <alignment vertical="center"/>
    </xf>
    <xf numFmtId="165" fontId="32" fillId="32" borderId="13" applyNumberFormat="0" applyFont="0" applyAlignment="0" applyProtection="0"/>
    <xf numFmtId="165" fontId="43" fillId="31" borderId="0" applyNumberFormat="0" applyBorder="0" applyAlignment="0" applyProtection="0"/>
    <xf numFmtId="165" fontId="44" fillId="0" borderId="0"/>
    <xf numFmtId="165" fontId="45" fillId="0" borderId="0" applyNumberFormat="0" applyFill="0" applyBorder="0" applyAlignment="0" applyProtection="0"/>
    <xf numFmtId="165" fontId="46" fillId="29" borderId="10" applyNumberFormat="0" applyAlignment="0" applyProtection="0"/>
    <xf numFmtId="165" fontId="47" fillId="16" borderId="11" applyNumberFormat="0" applyAlignment="0" applyProtection="0">
      <alignment vertical="center"/>
    </xf>
    <xf numFmtId="165" fontId="48" fillId="30" borderId="14" applyNumberFormat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50" fillId="0" borderId="12" applyNumberFormat="0" applyFill="0" applyAlignment="0" applyProtection="0"/>
    <xf numFmtId="165" fontId="51" fillId="0" borderId="15" applyNumberFormat="0" applyFill="0" applyAlignment="0" applyProtection="0"/>
    <xf numFmtId="165" fontId="52" fillId="0" borderId="0"/>
    <xf numFmtId="165" fontId="53" fillId="16" borderId="11" applyNumberFormat="0" applyAlignment="0" applyProtection="0"/>
    <xf numFmtId="165" fontId="54" fillId="0" borderId="16" applyNumberFormat="0" applyFill="0" applyAlignment="0" applyProtection="0"/>
    <xf numFmtId="165" fontId="55" fillId="0" borderId="17" applyNumberFormat="0" applyFill="0" applyAlignment="0" applyProtection="0"/>
    <xf numFmtId="165" fontId="56" fillId="0" borderId="18" applyNumberFormat="0" applyFill="0" applyAlignment="0" applyProtection="0"/>
    <xf numFmtId="165" fontId="56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58" fillId="13" borderId="0" applyNumberFormat="0" applyBorder="0" applyAlignment="0" applyProtection="0"/>
    <xf numFmtId="165" fontId="44" fillId="32" borderId="13" applyNumberFormat="0" applyFont="0" applyAlignment="0" applyProtection="0">
      <alignment vertical="center"/>
    </xf>
    <xf numFmtId="165" fontId="59" fillId="12" borderId="0" applyNumberFormat="0" applyBorder="0" applyAlignment="0" applyProtection="0">
      <alignment vertical="center"/>
    </xf>
    <xf numFmtId="165" fontId="60" fillId="30" borderId="14" applyNumberFormat="0" applyAlignment="0" applyProtection="0"/>
    <xf numFmtId="168" fontId="61" fillId="0" borderId="0" applyFont="0" applyFill="0" applyBorder="0" applyAlignment="0" applyProtection="0">
      <alignment vertical="center"/>
    </xf>
    <xf numFmtId="168" fontId="30" fillId="0" borderId="0" applyFont="0" applyFill="0" applyBorder="0" applyAlignment="0" applyProtection="0"/>
    <xf numFmtId="165" fontId="62" fillId="0" borderId="0" applyNumberFormat="0" applyFill="0" applyBorder="0" applyAlignment="0" applyProtection="0">
      <alignment vertical="center"/>
    </xf>
    <xf numFmtId="165" fontId="63" fillId="0" borderId="16" applyNumberFormat="0" applyFill="0" applyAlignment="0" applyProtection="0">
      <alignment vertical="center"/>
    </xf>
    <xf numFmtId="165" fontId="64" fillId="0" borderId="17" applyNumberFormat="0" applyFill="0" applyAlignment="0" applyProtection="0">
      <alignment vertical="center"/>
    </xf>
    <xf numFmtId="165" fontId="65" fillId="0" borderId="18" applyNumberFormat="0" applyFill="0" applyAlignment="0" applyProtection="0">
      <alignment vertical="center"/>
    </xf>
    <xf numFmtId="165" fontId="65" fillId="0" borderId="0" applyNumberFormat="0" applyFill="0" applyBorder="0" applyAlignment="0" applyProtection="0">
      <alignment vertical="center"/>
    </xf>
    <xf numFmtId="165" fontId="61" fillId="0" borderId="0">
      <alignment vertical="center"/>
    </xf>
    <xf numFmtId="165" fontId="30" fillId="0" borderId="0"/>
    <xf numFmtId="165" fontId="61" fillId="0" borderId="0">
      <alignment vertical="center"/>
    </xf>
    <xf numFmtId="165" fontId="61" fillId="0" borderId="0">
      <alignment vertical="center"/>
    </xf>
    <xf numFmtId="165" fontId="30" fillId="0" borderId="0"/>
    <xf numFmtId="165" fontId="30" fillId="0" borderId="0"/>
    <xf numFmtId="165" fontId="61" fillId="0" borderId="0">
      <alignment vertical="center"/>
    </xf>
    <xf numFmtId="165" fontId="66" fillId="0" borderId="0">
      <alignment vertical="center"/>
    </xf>
    <xf numFmtId="165" fontId="30" fillId="0" borderId="0"/>
    <xf numFmtId="165" fontId="61" fillId="0" borderId="0">
      <alignment vertical="center"/>
    </xf>
    <xf numFmtId="165" fontId="66" fillId="0" borderId="0">
      <alignment vertical="center"/>
    </xf>
    <xf numFmtId="165" fontId="29" fillId="0" borderId="0">
      <alignment vertical="center"/>
    </xf>
    <xf numFmtId="165" fontId="49" fillId="0" borderId="0">
      <alignment vertical="center"/>
    </xf>
    <xf numFmtId="165" fontId="30" fillId="0" borderId="0"/>
    <xf numFmtId="165" fontId="49" fillId="0" borderId="0">
      <alignment vertical="center"/>
    </xf>
    <xf numFmtId="165" fontId="61" fillId="0" borderId="0">
      <alignment vertical="center"/>
    </xf>
    <xf numFmtId="165" fontId="49" fillId="0" borderId="0">
      <alignment vertical="center"/>
    </xf>
    <xf numFmtId="165" fontId="30" fillId="0" borderId="0"/>
    <xf numFmtId="165" fontId="30" fillId="0" borderId="0"/>
    <xf numFmtId="165" fontId="30" fillId="0" borderId="0"/>
    <xf numFmtId="165" fontId="61" fillId="0" borderId="0">
      <alignment vertical="center"/>
    </xf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61" fillId="0" borderId="0">
      <alignment vertical="center"/>
    </xf>
    <xf numFmtId="165" fontId="30" fillId="0" borderId="0"/>
    <xf numFmtId="165" fontId="30" fillId="0" borderId="0"/>
    <xf numFmtId="165" fontId="61" fillId="0" borderId="0">
      <alignment vertical="center"/>
    </xf>
    <xf numFmtId="165" fontId="30" fillId="0" borderId="0"/>
    <xf numFmtId="165" fontId="61" fillId="0" borderId="0">
      <alignment vertical="center"/>
    </xf>
    <xf numFmtId="165" fontId="67" fillId="0" borderId="0" applyNumberFormat="0" applyFill="0" applyBorder="0" applyAlignment="0" applyProtection="0">
      <alignment vertical="center"/>
    </xf>
    <xf numFmtId="165" fontId="68" fillId="13" borderId="0" applyNumberFormat="0" applyBorder="0" applyAlignment="0" applyProtection="0">
      <alignment vertical="center"/>
    </xf>
    <xf numFmtId="165" fontId="69" fillId="0" borderId="15" applyNumberFormat="0" applyFill="0" applyAlignment="0" applyProtection="0">
      <alignment vertical="center"/>
    </xf>
    <xf numFmtId="165" fontId="61" fillId="11" borderId="0" applyNumberFormat="0" applyBorder="0" applyAlignment="0" applyProtection="0">
      <alignment vertical="center"/>
    </xf>
    <xf numFmtId="165" fontId="61" fillId="12" borderId="0" applyNumberFormat="0" applyBorder="0" applyAlignment="0" applyProtection="0">
      <alignment vertical="center"/>
    </xf>
    <xf numFmtId="165" fontId="61" fillId="13" borderId="0" applyNumberFormat="0" applyBorder="0" applyAlignment="0" applyProtection="0">
      <alignment vertical="center"/>
    </xf>
    <xf numFmtId="165" fontId="61" fillId="14" borderId="0" applyNumberFormat="0" applyBorder="0" applyAlignment="0" applyProtection="0">
      <alignment vertical="center"/>
    </xf>
    <xf numFmtId="165" fontId="61" fillId="10" borderId="0" applyNumberFormat="0" applyBorder="0" applyAlignment="0" applyProtection="0">
      <alignment vertical="center"/>
    </xf>
    <xf numFmtId="165" fontId="61" fillId="30" borderId="0" applyNumberFormat="0" applyBorder="0" applyAlignment="0" applyProtection="0">
      <alignment vertical="center"/>
    </xf>
    <xf numFmtId="165" fontId="61" fillId="17" borderId="0" applyNumberFormat="0" applyBorder="0" applyAlignment="0" applyProtection="0">
      <alignment vertical="center"/>
    </xf>
    <xf numFmtId="165" fontId="61" fillId="8" borderId="0" applyNumberFormat="0" applyBorder="0" applyAlignment="0" applyProtection="0">
      <alignment vertical="center"/>
    </xf>
    <xf numFmtId="165" fontId="61" fillId="19" borderId="0" applyNumberFormat="0" applyBorder="0" applyAlignment="0" applyProtection="0">
      <alignment vertical="center"/>
    </xf>
    <xf numFmtId="165" fontId="61" fillId="14" borderId="0" applyNumberFormat="0" applyBorder="0" applyAlignment="0" applyProtection="0">
      <alignment vertical="center"/>
    </xf>
    <xf numFmtId="165" fontId="61" fillId="17" borderId="0" applyNumberFormat="0" applyBorder="0" applyAlignment="0" applyProtection="0">
      <alignment vertical="center"/>
    </xf>
    <xf numFmtId="165" fontId="61" fillId="20" borderId="0" applyNumberFormat="0" applyBorder="0" applyAlignment="0" applyProtection="0">
      <alignment vertical="center"/>
    </xf>
    <xf numFmtId="165" fontId="71" fillId="21" borderId="0" applyNumberFormat="0" applyBorder="0" applyAlignment="0" applyProtection="0">
      <alignment vertical="center"/>
    </xf>
    <xf numFmtId="165" fontId="71" fillId="18" borderId="0" applyNumberFormat="0" applyBorder="0" applyAlignment="0" applyProtection="0">
      <alignment vertical="center"/>
    </xf>
    <xf numFmtId="165" fontId="71" fillId="19" borderId="0" applyNumberFormat="0" applyBorder="0" applyAlignment="0" applyProtection="0">
      <alignment vertical="center"/>
    </xf>
    <xf numFmtId="165" fontId="71" fillId="22" borderId="0" applyNumberFormat="0" applyBorder="0" applyAlignment="0" applyProtection="0">
      <alignment vertical="center"/>
    </xf>
    <xf numFmtId="165" fontId="71" fillId="23" borderId="0" applyNumberFormat="0" applyBorder="0" applyAlignment="0" applyProtection="0">
      <alignment vertical="center"/>
    </xf>
    <xf numFmtId="165" fontId="71" fillId="24" borderId="0" applyNumberFormat="0" applyBorder="0" applyAlignment="0" applyProtection="0">
      <alignment vertical="center"/>
    </xf>
    <xf numFmtId="165" fontId="71" fillId="25" borderId="0" applyNumberFormat="0" applyBorder="0" applyAlignment="0" applyProtection="0">
      <alignment vertical="center"/>
    </xf>
    <xf numFmtId="165" fontId="71" fillId="26" borderId="0" applyNumberFormat="0" applyBorder="0" applyAlignment="0" applyProtection="0">
      <alignment vertical="center"/>
    </xf>
    <xf numFmtId="165" fontId="71" fillId="27" borderId="0" applyNumberFormat="0" applyBorder="0" applyAlignment="0" applyProtection="0">
      <alignment vertical="center"/>
    </xf>
    <xf numFmtId="165" fontId="71" fillId="22" borderId="0" applyNumberFormat="0" applyBorder="0" applyAlignment="0" applyProtection="0">
      <alignment vertical="center"/>
    </xf>
    <xf numFmtId="165" fontId="71" fillId="9" borderId="0" applyNumberFormat="0" applyBorder="0" applyAlignment="0" applyProtection="0">
      <alignment vertical="center"/>
    </xf>
    <xf numFmtId="165" fontId="71" fillId="28" borderId="0" applyNumberFormat="0" applyBorder="0" applyAlignment="0" applyProtection="0">
      <alignment vertical="center"/>
    </xf>
    <xf numFmtId="165" fontId="72" fillId="0" borderId="0" applyNumberFormat="0" applyFill="0" applyBorder="0" applyAlignment="0" applyProtection="0">
      <alignment vertical="center"/>
    </xf>
    <xf numFmtId="165" fontId="73" fillId="30" borderId="6" applyNumberFormat="0" applyAlignment="0" applyProtection="0">
      <alignment vertical="center"/>
    </xf>
    <xf numFmtId="165" fontId="74" fillId="12" borderId="0" applyNumberFormat="0" applyBorder="0" applyAlignment="0" applyProtection="0">
      <alignment vertical="center"/>
    </xf>
    <xf numFmtId="165" fontId="66" fillId="7" borderId="9" applyNumberFormat="0" applyFont="0" applyAlignment="0" applyProtection="0">
      <alignment vertical="center"/>
    </xf>
    <xf numFmtId="165" fontId="75" fillId="5" borderId="0" applyNumberFormat="0" applyBorder="0" applyAlignment="0" applyProtection="0">
      <alignment vertical="center"/>
    </xf>
    <xf numFmtId="165" fontId="76" fillId="0" borderId="0" applyNumberFormat="0" applyFill="0" applyBorder="0" applyAlignment="0" applyProtection="0">
      <alignment vertical="center"/>
    </xf>
    <xf numFmtId="165" fontId="77" fillId="6" borderId="8" applyNumberFormat="0" applyAlignment="0" applyProtection="0">
      <alignment vertical="center"/>
    </xf>
    <xf numFmtId="165" fontId="78" fillId="0" borderId="12" applyNumberFormat="0" applyFill="0" applyAlignment="0" applyProtection="0">
      <alignment vertical="center"/>
    </xf>
    <xf numFmtId="165" fontId="79" fillId="0" borderId="15" applyNumberFormat="0" applyFill="0" applyAlignment="0" applyProtection="0">
      <alignment vertical="center"/>
    </xf>
    <xf numFmtId="165" fontId="80" fillId="30" borderId="6" applyNumberFormat="0" applyAlignment="0" applyProtection="0">
      <alignment vertical="center"/>
    </xf>
    <xf numFmtId="165" fontId="81" fillId="0" borderId="16" applyNumberFormat="0" applyFill="0" applyAlignment="0" applyProtection="0">
      <alignment vertical="center"/>
    </xf>
    <xf numFmtId="165" fontId="82" fillId="0" borderId="17" applyNumberFormat="0" applyFill="0" applyAlignment="0" applyProtection="0">
      <alignment vertical="center"/>
    </xf>
    <xf numFmtId="165" fontId="83" fillId="0" borderId="18" applyNumberFormat="0" applyFill="0" applyAlignment="0" applyProtection="0">
      <alignment vertical="center"/>
    </xf>
    <xf numFmtId="165" fontId="83" fillId="0" borderId="0" applyNumberFormat="0" applyFill="0" applyBorder="0" applyAlignment="0" applyProtection="0">
      <alignment vertical="center"/>
    </xf>
    <xf numFmtId="165" fontId="84" fillId="0" borderId="0" applyNumberFormat="0" applyFill="0" applyBorder="0" applyAlignment="0" applyProtection="0">
      <alignment vertical="center"/>
    </xf>
    <xf numFmtId="165" fontId="85" fillId="13" borderId="0" applyNumberFormat="0" applyBorder="0" applyAlignment="0" applyProtection="0">
      <alignment vertical="center"/>
    </xf>
    <xf numFmtId="165" fontId="86" fillId="30" borderId="7" applyNumberFormat="0" applyAlignment="0" applyProtection="0">
      <alignment vertical="center"/>
    </xf>
    <xf numFmtId="165" fontId="88" fillId="0" borderId="0">
      <alignment vertical="center"/>
    </xf>
    <xf numFmtId="165" fontId="96" fillId="11" borderId="0" applyNumberFormat="0" applyBorder="0" applyAlignment="0" applyProtection="0">
      <alignment vertical="center"/>
    </xf>
    <xf numFmtId="165" fontId="96" fillId="12" borderId="0" applyNumberFormat="0" applyBorder="0" applyAlignment="0" applyProtection="0">
      <alignment vertical="center"/>
    </xf>
    <xf numFmtId="165" fontId="96" fillId="13" borderId="0" applyNumberFormat="0" applyBorder="0" applyAlignment="0" applyProtection="0">
      <alignment vertical="center"/>
    </xf>
    <xf numFmtId="165" fontId="96" fillId="14" borderId="0" applyNumberFormat="0" applyBorder="0" applyAlignment="0" applyProtection="0">
      <alignment vertical="center"/>
    </xf>
    <xf numFmtId="165" fontId="96" fillId="15" borderId="0" applyNumberFormat="0" applyBorder="0" applyAlignment="0" applyProtection="0">
      <alignment vertical="center"/>
    </xf>
    <xf numFmtId="165" fontId="96" fillId="16" borderId="0" applyNumberFormat="0" applyBorder="0" applyAlignment="0" applyProtection="0">
      <alignment vertical="center"/>
    </xf>
    <xf numFmtId="165" fontId="96" fillId="17" borderId="0" applyNumberFormat="0" applyBorder="0" applyAlignment="0" applyProtection="0">
      <alignment vertical="center"/>
    </xf>
    <xf numFmtId="165" fontId="96" fillId="18" borderId="0" applyNumberFormat="0" applyBorder="0" applyAlignment="0" applyProtection="0">
      <alignment vertical="center"/>
    </xf>
    <xf numFmtId="165" fontId="96" fillId="19" borderId="0" applyNumberFormat="0" applyBorder="0" applyAlignment="0" applyProtection="0">
      <alignment vertical="center"/>
    </xf>
    <xf numFmtId="165" fontId="96" fillId="14" borderId="0" applyNumberFormat="0" applyBorder="0" applyAlignment="0" applyProtection="0">
      <alignment vertical="center"/>
    </xf>
    <xf numFmtId="165" fontId="96" fillId="17" borderId="0" applyNumberFormat="0" applyBorder="0" applyAlignment="0" applyProtection="0">
      <alignment vertical="center"/>
    </xf>
    <xf numFmtId="165" fontId="96" fillId="20" borderId="0" applyNumberFormat="0" applyBorder="0" applyAlignment="0" applyProtection="0">
      <alignment vertical="center"/>
    </xf>
    <xf numFmtId="165" fontId="97" fillId="21" borderId="0" applyNumberFormat="0" applyBorder="0" applyAlignment="0" applyProtection="0">
      <alignment vertical="center"/>
    </xf>
    <xf numFmtId="165" fontId="97" fillId="18" borderId="0" applyNumberFormat="0" applyBorder="0" applyAlignment="0" applyProtection="0">
      <alignment vertical="center"/>
    </xf>
    <xf numFmtId="165" fontId="97" fillId="19" borderId="0" applyNumberFormat="0" applyBorder="0" applyAlignment="0" applyProtection="0">
      <alignment vertical="center"/>
    </xf>
    <xf numFmtId="165" fontId="97" fillId="22" borderId="0" applyNumberFormat="0" applyBorder="0" applyAlignment="0" applyProtection="0">
      <alignment vertical="center"/>
    </xf>
    <xf numFmtId="165" fontId="97" fillId="23" borderId="0" applyNumberFormat="0" applyBorder="0" applyAlignment="0" applyProtection="0">
      <alignment vertical="center"/>
    </xf>
    <xf numFmtId="165" fontId="97" fillId="24" borderId="0" applyNumberFormat="0" applyBorder="0" applyAlignment="0" applyProtection="0">
      <alignment vertical="center"/>
    </xf>
    <xf numFmtId="165" fontId="92" fillId="0" borderId="0" applyNumberFormat="0" applyFill="0" applyBorder="0" applyAlignment="0" applyProtection="0">
      <alignment vertical="top"/>
      <protection locked="0"/>
    </xf>
    <xf numFmtId="165" fontId="70" fillId="0" borderId="0" applyNumberFormat="0" applyFill="0" applyBorder="0" applyAlignment="0" applyProtection="0">
      <alignment vertical="top"/>
      <protection locked="0"/>
    </xf>
    <xf numFmtId="165" fontId="70" fillId="0" borderId="0" applyNumberFormat="0" applyFill="0" applyBorder="0" applyAlignment="0" applyProtection="0">
      <alignment vertical="top"/>
      <protection locked="0"/>
    </xf>
    <xf numFmtId="165" fontId="93" fillId="0" borderId="0" applyNumberFormat="0" applyFill="0" applyBorder="0" applyAlignment="0" applyProtection="0">
      <alignment vertical="top"/>
      <protection locked="0"/>
    </xf>
    <xf numFmtId="165" fontId="91" fillId="0" borderId="0" applyNumberFormat="0" applyFill="0" applyBorder="0" applyAlignment="0" applyProtection="0">
      <alignment vertical="top"/>
      <protection locked="0"/>
    </xf>
    <xf numFmtId="165" fontId="91" fillId="0" borderId="0" applyNumberFormat="0" applyFill="0" applyBorder="0" applyAlignment="0" applyProtection="0">
      <alignment vertical="top"/>
      <protection locked="0"/>
    </xf>
    <xf numFmtId="165" fontId="94" fillId="0" borderId="0"/>
    <xf numFmtId="165" fontId="95" fillId="0" borderId="0"/>
    <xf numFmtId="165" fontId="30" fillId="0" borderId="0"/>
    <xf numFmtId="165" fontId="30" fillId="0" borderId="0"/>
    <xf numFmtId="165" fontId="30" fillId="0" borderId="0"/>
    <xf numFmtId="165" fontId="1" fillId="0" borderId="0"/>
    <xf numFmtId="165" fontId="44" fillId="0" borderId="0"/>
    <xf numFmtId="165" fontId="44" fillId="0" borderId="0"/>
    <xf numFmtId="165" fontId="103" fillId="29" borderId="10" applyNumberFormat="0" applyAlignment="0" applyProtection="0">
      <alignment vertical="center"/>
    </xf>
    <xf numFmtId="165" fontId="98" fillId="0" borderId="0" applyNumberFormat="0" applyFill="0" applyBorder="0" applyAlignment="0" applyProtection="0">
      <alignment vertical="center"/>
    </xf>
    <xf numFmtId="165" fontId="99" fillId="30" borderId="11" applyNumberFormat="0" applyAlignment="0" applyProtection="0">
      <alignment vertical="center"/>
    </xf>
    <xf numFmtId="165" fontId="100" fillId="12" borderId="0" applyNumberFormat="0" applyBorder="0" applyAlignment="0" applyProtection="0">
      <alignment vertical="center"/>
    </xf>
    <xf numFmtId="165" fontId="104" fillId="0" borderId="12" applyNumberFormat="0" applyFill="0" applyAlignment="0" applyProtection="0">
      <alignment vertical="center"/>
    </xf>
    <xf numFmtId="165" fontId="97" fillId="25" borderId="0" applyNumberFormat="0" applyBorder="0" applyAlignment="0" applyProtection="0">
      <alignment vertical="center"/>
    </xf>
    <xf numFmtId="165" fontId="97" fillId="26" borderId="0" applyNumberFormat="0" applyBorder="0" applyAlignment="0" applyProtection="0">
      <alignment vertical="center"/>
    </xf>
    <xf numFmtId="165" fontId="97" fillId="27" borderId="0" applyNumberFormat="0" applyBorder="0" applyAlignment="0" applyProtection="0">
      <alignment vertical="center"/>
    </xf>
    <xf numFmtId="165" fontId="97" fillId="22" borderId="0" applyNumberFormat="0" applyBorder="0" applyAlignment="0" applyProtection="0">
      <alignment vertical="center"/>
    </xf>
    <xf numFmtId="165" fontId="97" fillId="23" borderId="0" applyNumberFormat="0" applyBorder="0" applyAlignment="0" applyProtection="0">
      <alignment vertical="center"/>
    </xf>
    <xf numFmtId="165" fontId="97" fillId="28" borderId="0" applyNumberFormat="0" applyBorder="0" applyAlignment="0" applyProtection="0">
      <alignment vertical="center"/>
    </xf>
    <xf numFmtId="165" fontId="88" fillId="32" borderId="13" applyNumberFormat="0" applyFont="0" applyAlignment="0" applyProtection="0">
      <alignment vertical="center"/>
    </xf>
    <xf numFmtId="165" fontId="102" fillId="0" borderId="0" applyNumberFormat="0" applyFill="0" applyBorder="0" applyAlignment="0" applyProtection="0">
      <alignment vertical="center"/>
    </xf>
    <xf numFmtId="165" fontId="106" fillId="16" borderId="11" applyNumberFormat="0" applyAlignment="0" applyProtection="0">
      <alignment vertical="center"/>
    </xf>
    <xf numFmtId="165" fontId="111" fillId="30" borderId="14" applyNumberFormat="0" applyAlignment="0" applyProtection="0">
      <alignment vertical="center"/>
    </xf>
    <xf numFmtId="165" fontId="101" fillId="31" borderId="0" applyNumberFormat="0" applyBorder="0" applyAlignment="0" applyProtection="0">
      <alignment vertical="center"/>
    </xf>
    <xf numFmtId="165" fontId="112" fillId="0" borderId="0" applyNumberFormat="0" applyFill="0" applyBorder="0" applyAlignment="0" applyProtection="0">
      <alignment vertical="center"/>
    </xf>
    <xf numFmtId="165" fontId="107" fillId="0" borderId="0" applyNumberFormat="0" applyFill="0" applyBorder="0" applyAlignment="0" applyProtection="0">
      <alignment vertical="center"/>
    </xf>
    <xf numFmtId="165" fontId="108" fillId="0" borderId="16" applyNumberFormat="0" applyFill="0" applyAlignment="0" applyProtection="0">
      <alignment vertical="center"/>
    </xf>
    <xf numFmtId="165" fontId="109" fillId="0" borderId="17" applyNumberFormat="0" applyFill="0" applyAlignment="0" applyProtection="0">
      <alignment vertical="center"/>
    </xf>
    <xf numFmtId="165" fontId="110" fillId="0" borderId="18" applyNumberFormat="0" applyFill="0" applyAlignment="0" applyProtection="0">
      <alignment vertical="center"/>
    </xf>
    <xf numFmtId="165" fontId="110" fillId="0" borderId="0" applyNumberFormat="0" applyFill="0" applyBorder="0" applyAlignment="0" applyProtection="0">
      <alignment vertical="center"/>
    </xf>
    <xf numFmtId="165" fontId="90" fillId="0" borderId="0">
      <alignment vertical="center"/>
    </xf>
    <xf numFmtId="165" fontId="90" fillId="0" borderId="0">
      <alignment vertical="center"/>
    </xf>
    <xf numFmtId="165" fontId="90" fillId="0" borderId="0">
      <alignment vertical="center"/>
    </xf>
    <xf numFmtId="165" fontId="30" fillId="0" borderId="0"/>
    <xf numFmtId="165" fontId="89" fillId="0" borderId="0" applyNumberFormat="0" applyFill="0" applyBorder="0" applyAlignment="0" applyProtection="0">
      <alignment vertical="top"/>
      <protection locked="0"/>
    </xf>
    <xf numFmtId="165" fontId="105" fillId="0" borderId="15" applyNumberFormat="0" applyFill="0" applyAlignment="0" applyProtection="0">
      <alignment vertical="center"/>
    </xf>
    <xf numFmtId="164" fontId="30" fillId="0" borderId="0" applyFont="0" applyFill="0" applyBorder="0" applyAlignment="0" applyProtection="0"/>
    <xf numFmtId="165" fontId="1" fillId="0" borderId="0"/>
    <xf numFmtId="165" fontId="1" fillId="0" borderId="0"/>
    <xf numFmtId="165" fontId="93" fillId="0" borderId="0" applyNumberFormat="0" applyFill="0" applyBorder="0" applyAlignment="0" applyProtection="0">
      <alignment vertical="top"/>
      <protection locked="0"/>
    </xf>
    <xf numFmtId="165" fontId="93" fillId="0" borderId="0" applyNumberFormat="0" applyFill="0" applyBorder="0" applyAlignment="0" applyProtection="0">
      <alignment vertical="top"/>
      <protection locked="0"/>
    </xf>
    <xf numFmtId="165" fontId="93" fillId="0" borderId="0" applyNumberFormat="0" applyFill="0" applyBorder="0" applyAlignment="0" applyProtection="0">
      <alignment vertical="top"/>
      <protection locked="0"/>
    </xf>
    <xf numFmtId="165" fontId="93" fillId="0" borderId="0" applyNumberFormat="0" applyFill="0" applyBorder="0" applyAlignment="0" applyProtection="0">
      <alignment vertical="top"/>
      <protection locked="0"/>
    </xf>
    <xf numFmtId="165" fontId="89" fillId="0" borderId="0" applyNumberFormat="0" applyFill="0" applyBorder="0" applyAlignment="0" applyProtection="0">
      <alignment vertical="top"/>
      <protection locked="0"/>
    </xf>
    <xf numFmtId="165" fontId="113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61" fillId="0" borderId="0"/>
    <xf numFmtId="165" fontId="28" fillId="0" borderId="0"/>
    <xf numFmtId="165" fontId="1" fillId="0" borderId="0"/>
    <xf numFmtId="165" fontId="114" fillId="0" borderId="0"/>
    <xf numFmtId="165" fontId="1" fillId="0" borderId="0" applyFill="0" applyBorder="0" applyAlignment="0" applyProtection="0"/>
    <xf numFmtId="165" fontId="89" fillId="0" borderId="0" applyNumberFormat="0" applyFill="0" applyBorder="0" applyAlignment="0" applyProtection="0"/>
    <xf numFmtId="165" fontId="115" fillId="0" borderId="0">
      <alignment vertical="center"/>
    </xf>
    <xf numFmtId="165" fontId="116" fillId="0" borderId="0" applyNumberFormat="0" applyFill="0" applyBorder="0" applyAlignment="0" applyProtection="0">
      <alignment vertical="top"/>
      <protection locked="0"/>
    </xf>
    <xf numFmtId="165" fontId="94" fillId="0" borderId="0"/>
  </cellStyleXfs>
  <cellXfs count="306">
    <xf numFmtId="165" fontId="0" fillId="0" borderId="0" xfId="0"/>
    <xf numFmtId="165" fontId="4" fillId="0" borderId="0" xfId="1" applyFont="1" applyBorder="1" applyAlignment="1">
      <alignment horizontal="center" vertical="center" wrapText="1"/>
    </xf>
    <xf numFmtId="165" fontId="4" fillId="0" borderId="0" xfId="1" applyFont="1" applyBorder="1" applyAlignment="1">
      <alignment vertical="center" wrapText="1"/>
    </xf>
    <xf numFmtId="165" fontId="2" fillId="0" borderId="0" xfId="1" applyFont="1" applyFill="1" applyBorder="1" applyAlignment="1">
      <alignment horizontal="center" vertical="center"/>
    </xf>
    <xf numFmtId="165" fontId="2" fillId="0" borderId="0" xfId="1" applyFont="1" applyBorder="1" applyAlignment="1">
      <alignment horizontal="center" vertical="center"/>
    </xf>
    <xf numFmtId="165" fontId="5" fillId="0" borderId="0" xfId="1" applyFont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2" fillId="0" borderId="0" xfId="0" applyFont="1"/>
    <xf numFmtId="165" fontId="8" fillId="0" borderId="0" xfId="0" applyFont="1"/>
    <xf numFmtId="165" fontId="9" fillId="0" borderId="0" xfId="0" applyFont="1"/>
    <xf numFmtId="165" fontId="10" fillId="0" borderId="0" xfId="0" applyFont="1"/>
    <xf numFmtId="165" fontId="11" fillId="0" borderId="0" xfId="0" applyFont="1"/>
    <xf numFmtId="167" fontId="2" fillId="0" borderId="0" xfId="0" applyNumberFormat="1" applyFont="1" applyFill="1" applyBorder="1" applyAlignment="1">
      <alignment horizontal="center" vertical="center"/>
    </xf>
    <xf numFmtId="165" fontId="13" fillId="0" borderId="0" xfId="1" quotePrefix="1" applyFont="1" applyAlignment="1">
      <alignment horizontal="left" vertical="center"/>
    </xf>
    <xf numFmtId="165" fontId="14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2" fillId="0" borderId="0" xfId="0" applyFont="1" applyFill="1" applyBorder="1" applyAlignment="1">
      <alignment horizontal="center" vertical="center"/>
    </xf>
    <xf numFmtId="165" fontId="18" fillId="0" borderId="0" xfId="0" applyFont="1" applyFill="1" applyBorder="1" applyAlignment="1">
      <alignment vertical="center"/>
    </xf>
    <xf numFmtId="165" fontId="2" fillId="0" borderId="0" xfId="0" applyFont="1" applyFill="1" applyBorder="1" applyAlignment="1">
      <alignment vertical="center"/>
    </xf>
    <xf numFmtId="165" fontId="19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0" fillId="0" borderId="0" xfId="0" applyFont="1" applyFill="1" applyBorder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165" fontId="2" fillId="0" borderId="0" xfId="0" applyFont="1" applyAlignment="1">
      <alignment vertical="center"/>
    </xf>
    <xf numFmtId="165" fontId="2" fillId="0" borderId="0" xfId="0" applyFont="1" applyBorder="1"/>
    <xf numFmtId="165" fontId="27" fillId="0" borderId="0" xfId="2" applyFont="1" applyFill="1" applyBorder="1" applyAlignment="1" applyProtection="1">
      <alignment horizontal="left" vertical="top"/>
    </xf>
    <xf numFmtId="165" fontId="23" fillId="4" borderId="0" xfId="0" applyFont="1" applyFill="1" applyBorder="1" applyAlignment="1">
      <alignment vertical="center"/>
    </xf>
    <xf numFmtId="165" fontId="22" fillId="0" borderId="0" xfId="1" applyFont="1" applyBorder="1" applyAlignment="1">
      <alignment vertical="center" wrapText="1"/>
    </xf>
    <xf numFmtId="165" fontId="17" fillId="4" borderId="0" xfId="0" applyFont="1" applyFill="1" applyBorder="1" applyAlignment="1">
      <alignment vertical="center"/>
    </xf>
    <xf numFmtId="165" fontId="2" fillId="0" borderId="0" xfId="0" applyFont="1" applyAlignment="1">
      <alignment vertical="top"/>
    </xf>
    <xf numFmtId="165" fontId="3" fillId="0" borderId="0" xfId="1" applyFont="1" applyBorder="1" applyAlignment="1">
      <alignment vertical="center" wrapText="1"/>
    </xf>
    <xf numFmtId="167" fontId="7" fillId="0" borderId="0" xfId="2" applyNumberFormat="1" applyFill="1" applyBorder="1" applyAlignment="1" applyProtection="1">
      <alignment horizontal="left" vertical="center"/>
    </xf>
    <xf numFmtId="165" fontId="7" fillId="0" borderId="0" xfId="2" applyAlignment="1" applyProtection="1"/>
    <xf numFmtId="165" fontId="118" fillId="0" borderId="0" xfId="1" applyFont="1" applyAlignment="1">
      <alignment vertical="center"/>
    </xf>
    <xf numFmtId="165" fontId="119" fillId="0" borderId="0" xfId="0" applyFont="1"/>
    <xf numFmtId="165" fontId="120" fillId="0" borderId="0" xfId="0" applyFont="1"/>
    <xf numFmtId="165" fontId="2" fillId="4" borderId="0" xfId="0" applyFont="1" applyFill="1" applyBorder="1" applyAlignment="1">
      <alignment horizontal="center" vertical="center"/>
    </xf>
    <xf numFmtId="165" fontId="25" fillId="0" borderId="0" xfId="0" applyFont="1" applyBorder="1" applyAlignment="1">
      <alignment vertical="center"/>
    </xf>
    <xf numFmtId="165" fontId="2" fillId="0" borderId="0" xfId="1" applyFont="1" applyBorder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22" fillId="0" borderId="0" xfId="1" applyFont="1" applyAlignment="1">
      <alignment horizontal="center" vertical="center"/>
    </xf>
    <xf numFmtId="165" fontId="123" fillId="0" borderId="0" xfId="0" applyFont="1"/>
    <xf numFmtId="165" fontId="124" fillId="0" borderId="0" xfId="0" applyFont="1"/>
    <xf numFmtId="165" fontId="0" fillId="0" borderId="0" xfId="0" applyFont="1"/>
    <xf numFmtId="169" fontId="126" fillId="0" borderId="0" xfId="0" applyNumberFormat="1" applyFont="1" applyBorder="1" applyAlignment="1">
      <alignment horizontal="center"/>
    </xf>
    <xf numFmtId="49" fontId="119" fillId="0" borderId="0" xfId="0" applyNumberFormat="1" applyFont="1"/>
    <xf numFmtId="165" fontId="122" fillId="2" borderId="0" xfId="0" applyFont="1" applyFill="1" applyAlignment="1">
      <alignment vertical="center" readingOrder="1"/>
    </xf>
    <xf numFmtId="165" fontId="126" fillId="0" borderId="0" xfId="0" applyFont="1" applyBorder="1" applyAlignment="1">
      <alignment horizontal="left"/>
    </xf>
    <xf numFmtId="165" fontId="128" fillId="33" borderId="23" xfId="0" applyFont="1" applyFill="1" applyBorder="1" applyAlignment="1">
      <alignment vertical="center"/>
    </xf>
    <xf numFmtId="165" fontId="128" fillId="33" borderId="24" xfId="0" applyFont="1" applyFill="1" applyBorder="1" applyAlignment="1">
      <alignment vertical="center"/>
    </xf>
    <xf numFmtId="165" fontId="128" fillId="33" borderId="2" xfId="0" applyFont="1" applyFill="1" applyBorder="1" applyAlignment="1">
      <alignment vertical="center"/>
    </xf>
    <xf numFmtId="165" fontId="128" fillId="33" borderId="26" xfId="0" applyFont="1" applyFill="1" applyBorder="1" applyAlignment="1">
      <alignment vertical="center"/>
    </xf>
    <xf numFmtId="165" fontId="133" fillId="0" borderId="0" xfId="0" applyFont="1" applyBorder="1" applyAlignment="1">
      <alignment horizontal="left"/>
    </xf>
    <xf numFmtId="165" fontId="24" fillId="0" borderId="19" xfId="0" applyNumberFormat="1" applyFont="1" applyBorder="1" applyAlignment="1">
      <alignment horizontal="center" vertical="center"/>
    </xf>
    <xf numFmtId="165" fontId="135" fillId="0" borderId="0" xfId="0" applyFont="1"/>
    <xf numFmtId="165" fontId="135" fillId="0" borderId="0" xfId="0" applyFont="1" applyBorder="1"/>
    <xf numFmtId="165" fontId="121" fillId="0" borderId="0" xfId="0" applyFont="1"/>
    <xf numFmtId="165" fontId="28" fillId="0" borderId="0" xfId="0" applyFont="1"/>
    <xf numFmtId="38" fontId="134" fillId="4" borderId="0" xfId="0" applyNumberFormat="1" applyFont="1" applyFill="1" applyBorder="1" applyAlignment="1">
      <alignment vertical="center"/>
    </xf>
    <xf numFmtId="165" fontId="0" fillId="0" borderId="0" xfId="0" applyBorder="1"/>
    <xf numFmtId="165" fontId="28" fillId="36" borderId="0" xfId="0" applyFont="1" applyFill="1"/>
    <xf numFmtId="165" fontId="135" fillId="36" borderId="0" xfId="0" applyFont="1" applyFill="1"/>
    <xf numFmtId="165" fontId="135" fillId="36" borderId="0" xfId="251" applyFont="1" applyFill="1" applyAlignment="1">
      <alignment horizontal="left" vertical="center"/>
    </xf>
    <xf numFmtId="165" fontId="2" fillId="36" borderId="0" xfId="0" applyFont="1" applyFill="1"/>
    <xf numFmtId="165" fontId="124" fillId="36" borderId="0" xfId="251" applyFont="1" applyFill="1" applyAlignment="1">
      <alignment horizontal="left" vertical="center"/>
    </xf>
    <xf numFmtId="165" fontId="125" fillId="36" borderId="0" xfId="0" applyFont="1" applyFill="1"/>
    <xf numFmtId="165" fontId="139" fillId="0" borderId="0" xfId="0" applyFont="1" applyAlignment="1">
      <alignment vertical="top"/>
    </xf>
    <xf numFmtId="165" fontId="137" fillId="0" borderId="0" xfId="0" applyFont="1" applyAlignment="1">
      <alignment vertical="top"/>
    </xf>
    <xf numFmtId="165" fontId="131" fillId="0" borderId="0" xfId="0" applyFont="1" applyAlignment="1">
      <alignment vertical="top"/>
    </xf>
    <xf numFmtId="165" fontId="135" fillId="0" borderId="0" xfId="0" applyFont="1" applyBorder="1" applyAlignment="1">
      <alignment vertical="top"/>
    </xf>
    <xf numFmtId="165" fontId="135" fillId="0" borderId="0" xfId="251" applyFont="1" applyAlignment="1">
      <alignment horizontal="left" vertical="top"/>
    </xf>
    <xf numFmtId="165" fontId="28" fillId="36" borderId="0" xfId="0" applyFont="1" applyFill="1" applyAlignment="1">
      <alignment vertical="top"/>
    </xf>
    <xf numFmtId="165" fontId="135" fillId="36" borderId="0" xfId="0" applyFont="1" applyFill="1" applyAlignment="1">
      <alignment vertical="top"/>
    </xf>
    <xf numFmtId="165" fontId="135" fillId="0" borderId="0" xfId="0" applyFont="1" applyAlignment="1">
      <alignment vertical="top"/>
    </xf>
    <xf numFmtId="165" fontId="121" fillId="0" borderId="0" xfId="0" applyFont="1" applyAlignment="1">
      <alignment vertical="top"/>
    </xf>
    <xf numFmtId="165" fontId="28" fillId="0" borderId="0" xfId="0" applyFont="1" applyAlignment="1">
      <alignment vertical="top"/>
    </xf>
    <xf numFmtId="165" fontId="140" fillId="0" borderId="0" xfId="0" applyFont="1" applyAlignment="1">
      <alignment vertical="top"/>
    </xf>
    <xf numFmtId="165" fontId="28" fillId="36" borderId="0" xfId="0" applyFont="1" applyFill="1" applyAlignment="1"/>
    <xf numFmtId="165" fontId="135" fillId="36" borderId="0" xfId="251" applyFont="1" applyFill="1" applyAlignment="1">
      <alignment horizontal="left"/>
    </xf>
    <xf numFmtId="165" fontId="136" fillId="36" borderId="0" xfId="0" applyFont="1" applyFill="1" applyAlignment="1"/>
    <xf numFmtId="165" fontId="135" fillId="0" borderId="0" xfId="0" applyFont="1" applyAlignment="1"/>
    <xf numFmtId="165" fontId="28" fillId="0" borderId="0" xfId="0" applyFont="1" applyAlignment="1"/>
    <xf numFmtId="165" fontId="24" fillId="0" borderId="0" xfId="0" applyFont="1" applyBorder="1" applyAlignment="1">
      <alignment vertical="center"/>
    </xf>
    <xf numFmtId="165" fontId="141" fillId="0" borderId="0" xfId="0" applyFont="1" applyBorder="1" applyAlignment="1">
      <alignment vertical="center"/>
    </xf>
    <xf numFmtId="165" fontId="12" fillId="0" borderId="0" xfId="0" applyFont="1" applyBorder="1" applyAlignment="1">
      <alignment horizontal="left" vertical="center"/>
    </xf>
    <xf numFmtId="165" fontId="26" fillId="34" borderId="4" xfId="0" applyFont="1" applyFill="1" applyBorder="1" applyAlignment="1">
      <alignment horizontal="center" vertical="center"/>
    </xf>
    <xf numFmtId="165" fontId="131" fillId="4" borderId="0" xfId="0" applyFont="1" applyFill="1"/>
    <xf numFmtId="165" fontId="134" fillId="4" borderId="0" xfId="0" applyFont="1" applyFill="1"/>
    <xf numFmtId="165" fontId="137" fillId="4" borderId="0" xfId="0" applyFont="1" applyFill="1"/>
    <xf numFmtId="165" fontId="11" fillId="4" borderId="0" xfId="0" applyFont="1" applyFill="1"/>
    <xf numFmtId="165" fontId="16" fillId="4" borderId="0" xfId="0" applyFont="1" applyFill="1"/>
    <xf numFmtId="165" fontId="0" fillId="4" borderId="0" xfId="0" applyFill="1"/>
    <xf numFmtId="165" fontId="137" fillId="4" borderId="0" xfId="0" applyFont="1" applyFill="1" applyAlignment="1"/>
    <xf numFmtId="165" fontId="131" fillId="4" borderId="0" xfId="0" applyFont="1" applyFill="1" applyAlignment="1"/>
    <xf numFmtId="165" fontId="137" fillId="4" borderId="0" xfId="0" applyFont="1" applyFill="1" applyAlignment="1">
      <alignment horizontal="left"/>
    </xf>
    <xf numFmtId="165" fontId="26" fillId="34" borderId="19" xfId="0" applyFont="1" applyFill="1" applyBorder="1" applyAlignment="1">
      <alignment horizontal="center" vertical="center"/>
    </xf>
    <xf numFmtId="165" fontId="2" fillId="0" borderId="0" xfId="1" applyFont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128" fillId="4" borderId="28" xfId="0" applyFont="1" applyFill="1" applyBorder="1" applyAlignment="1">
      <alignment vertical="center"/>
    </xf>
    <xf numFmtId="165" fontId="128" fillId="4" borderId="0" xfId="0" applyFont="1" applyFill="1" applyBorder="1" applyAlignment="1">
      <alignment vertical="center"/>
    </xf>
    <xf numFmtId="165" fontId="128" fillId="33" borderId="0" xfId="0" applyFont="1" applyFill="1" applyBorder="1" applyAlignment="1">
      <alignment horizontal="left" vertical="center"/>
    </xf>
    <xf numFmtId="165" fontId="117" fillId="0" borderId="19" xfId="0" applyFont="1" applyFill="1" applyBorder="1" applyAlignment="1">
      <alignment horizontal="center" vertical="center"/>
    </xf>
    <xf numFmtId="165" fontId="2" fillId="0" borderId="0" xfId="1" applyFont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24" fillId="0" borderId="0" xfId="0" applyNumberFormat="1" applyFont="1" applyBorder="1" applyAlignment="1">
      <alignment horizontal="center" vertical="center"/>
    </xf>
    <xf numFmtId="16" fontId="0" fillId="0" borderId="0" xfId="0" applyNumberFormat="1"/>
    <xf numFmtId="165" fontId="2" fillId="0" borderId="0" xfId="1" applyFont="1" applyBorder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26" fillId="34" borderId="19" xfId="0" applyFont="1" applyFill="1" applyBorder="1" applyAlignment="1">
      <alignment horizontal="center" vertical="center"/>
    </xf>
    <xf numFmtId="165" fontId="24" fillId="0" borderId="19" xfId="0" applyFont="1" applyBorder="1" applyAlignment="1">
      <alignment vertical="center"/>
    </xf>
    <xf numFmtId="165" fontId="0" fillId="34" borderId="19" xfId="0" applyFill="1" applyBorder="1"/>
    <xf numFmtId="165" fontId="24" fillId="34" borderId="19" xfId="0" applyFont="1" applyFill="1" applyBorder="1" applyAlignment="1">
      <alignment vertical="center"/>
    </xf>
    <xf numFmtId="165" fontId="142" fillId="4" borderId="0" xfId="0" applyFont="1" applyFill="1" applyBorder="1" applyAlignment="1">
      <alignment vertical="center"/>
    </xf>
    <xf numFmtId="165" fontId="129" fillId="33" borderId="23" xfId="0" applyFont="1" applyFill="1" applyBorder="1" applyAlignment="1">
      <alignment horizontal="center" vertical="center"/>
    </xf>
    <xf numFmtId="165" fontId="129" fillId="33" borderId="2" xfId="0" applyFont="1" applyFill="1" applyBorder="1" applyAlignment="1">
      <alignment horizontal="center" vertical="center"/>
    </xf>
    <xf numFmtId="165" fontId="131" fillId="35" borderId="0" xfId="0" applyFont="1" applyFill="1" applyBorder="1"/>
    <xf numFmtId="165" fontId="131" fillId="35" borderId="25" xfId="0" applyFont="1" applyFill="1" applyBorder="1"/>
    <xf numFmtId="165" fontId="131" fillId="35" borderId="23" xfId="0" applyFont="1" applyFill="1" applyBorder="1" applyAlignment="1">
      <alignment horizontal="center"/>
    </xf>
    <xf numFmtId="165" fontId="131" fillId="35" borderId="24" xfId="0" applyFont="1" applyFill="1" applyBorder="1" applyAlignment="1">
      <alignment horizontal="center"/>
    </xf>
    <xf numFmtId="165" fontId="26" fillId="34" borderId="19" xfId="0" applyFont="1" applyFill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4" fillId="0" borderId="5" xfId="0" applyFont="1" applyBorder="1" applyAlignment="1">
      <alignment horizontal="center" vertical="center"/>
    </xf>
    <xf numFmtId="165" fontId="24" fillId="0" borderId="4" xfId="0" applyFont="1" applyBorder="1" applyAlignment="1">
      <alignment horizontal="left" vertical="center"/>
    </xf>
    <xf numFmtId="165" fontId="24" fillId="0" borderId="4" xfId="0" applyNumberFormat="1" applyFont="1" applyBorder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117" fillId="0" borderId="0" xfId="0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4" borderId="4" xfId="0" applyFont="1" applyFill="1" applyBorder="1" applyAlignment="1">
      <alignment horizontal="left" vertical="center"/>
    </xf>
    <xf numFmtId="165" fontId="22" fillId="0" borderId="0" xfId="1" applyFont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2" fillId="0" borderId="0" xfId="1" applyFont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4" fillId="0" borderId="36" xfId="0" applyNumberFormat="1" applyFont="1" applyBorder="1" applyAlignment="1">
      <alignment horizontal="center" vertical="center"/>
    </xf>
    <xf numFmtId="165" fontId="131" fillId="35" borderId="1" xfId="0" applyFont="1" applyFill="1" applyBorder="1" applyAlignment="1">
      <alignment horizontal="center"/>
    </xf>
    <xf numFmtId="165" fontId="131" fillId="35" borderId="34" xfId="0" applyFont="1" applyFill="1" applyBorder="1" applyAlignment="1">
      <alignment horizontal="center"/>
    </xf>
    <xf numFmtId="165" fontId="131" fillId="35" borderId="35" xfId="0" applyFont="1" applyFill="1" applyBorder="1"/>
    <xf numFmtId="165" fontId="119" fillId="0" borderId="0" xfId="0" quotePrefix="1" applyFont="1"/>
    <xf numFmtId="165" fontId="26" fillId="34" borderId="19" xfId="0" applyFont="1" applyFill="1" applyBorder="1" applyAlignment="1">
      <alignment horizontal="center" vertical="center"/>
    </xf>
    <xf numFmtId="165" fontId="117" fillId="0" borderId="0" xfId="0" applyFont="1" applyAlignment="1">
      <alignment vertical="center"/>
    </xf>
    <xf numFmtId="165" fontId="24" fillId="0" borderId="19" xfId="0" applyFont="1" applyBorder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138" fillId="34" borderId="41" xfId="0" applyFont="1" applyFill="1" applyBorder="1" applyAlignment="1">
      <alignment horizontal="center" vertical="center"/>
    </xf>
    <xf numFmtId="165" fontId="138" fillId="34" borderId="42" xfId="0" applyFont="1" applyFill="1" applyBorder="1" applyAlignment="1">
      <alignment horizontal="center" vertical="center"/>
    </xf>
    <xf numFmtId="165" fontId="138" fillId="34" borderId="43" xfId="0" applyFont="1" applyFill="1" applyBorder="1" applyAlignment="1">
      <alignment horizontal="center" vertical="center"/>
    </xf>
    <xf numFmtId="165" fontId="138" fillId="34" borderId="45" xfId="0" applyFont="1" applyFill="1" applyBorder="1" applyAlignment="1">
      <alignment horizontal="center" vertical="center"/>
    </xf>
    <xf numFmtId="165" fontId="138" fillId="35" borderId="36" xfId="0" applyFont="1" applyFill="1" applyBorder="1" applyAlignment="1">
      <alignment horizontal="center" vertical="center"/>
    </xf>
    <xf numFmtId="38" fontId="138" fillId="35" borderId="36" xfId="0" applyNumberFormat="1" applyFont="1" applyFill="1" applyBorder="1" applyAlignment="1">
      <alignment horizontal="center" vertical="center"/>
    </xf>
    <xf numFmtId="38" fontId="138" fillId="35" borderId="36" xfId="0" applyNumberFormat="1" applyFont="1" applyFill="1" applyBorder="1" applyAlignment="1">
      <alignment horizontal="center" vertical="center" wrapText="1"/>
    </xf>
    <xf numFmtId="38" fontId="138" fillId="35" borderId="36" xfId="0" applyNumberFormat="1" applyFont="1" applyFill="1" applyBorder="1" applyAlignment="1">
      <alignment horizontal="center" vertical="center"/>
    </xf>
    <xf numFmtId="165" fontId="138" fillId="35" borderId="36" xfId="0" applyFont="1" applyFill="1" applyBorder="1" applyAlignment="1">
      <alignment horizontal="center" vertical="center"/>
    </xf>
    <xf numFmtId="165" fontId="132" fillId="35" borderId="0" xfId="2" applyFont="1" applyFill="1" applyBorder="1" applyAlignment="1" applyProtection="1">
      <alignment horizontal="center"/>
    </xf>
    <xf numFmtId="165" fontId="127" fillId="33" borderId="23" xfId="0" applyFont="1" applyFill="1" applyBorder="1" applyAlignment="1">
      <alignment horizontal="left" vertical="center"/>
    </xf>
    <xf numFmtId="165" fontId="127" fillId="33" borderId="0" xfId="0" applyFont="1" applyFill="1" applyBorder="1" applyAlignment="1">
      <alignment horizontal="left" vertical="center"/>
    </xf>
    <xf numFmtId="165" fontId="128" fillId="33" borderId="0" xfId="0" applyFont="1" applyFill="1" applyBorder="1" applyAlignment="1">
      <alignment vertical="center"/>
    </xf>
    <xf numFmtId="165" fontId="128" fillId="33" borderId="25" xfId="0" applyFont="1" applyFill="1" applyBorder="1" applyAlignment="1">
      <alignment vertical="center"/>
    </xf>
    <xf numFmtId="165" fontId="127" fillId="33" borderId="1" xfId="0" applyFont="1" applyFill="1" applyBorder="1" applyAlignment="1">
      <alignment horizontal="left" vertical="center"/>
    </xf>
    <xf numFmtId="165" fontId="127" fillId="33" borderId="39" xfId="0" applyFont="1" applyFill="1" applyBorder="1" applyAlignment="1">
      <alignment horizontal="left" vertical="center"/>
    </xf>
    <xf numFmtId="165" fontId="24" fillId="0" borderId="0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132" fillId="35" borderId="2" xfId="2" applyFont="1" applyFill="1" applyBorder="1" applyAlignment="1" applyProtection="1">
      <alignment horizontal="center"/>
    </xf>
    <xf numFmtId="38" fontId="138" fillId="35" borderId="36" xfId="0" applyNumberFormat="1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24" fillId="0" borderId="0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6" fillId="34" borderId="36" xfId="0" applyFont="1" applyFill="1" applyBorder="1" applyAlignment="1">
      <alignment horizontal="center" vertical="center"/>
    </xf>
    <xf numFmtId="165" fontId="24" fillId="34" borderId="36" xfId="0" applyFont="1" applyFill="1" applyBorder="1" applyAlignment="1">
      <alignment vertical="center"/>
    </xf>
    <xf numFmtId="165" fontId="24" fillId="0" borderId="36" xfId="0" applyFont="1" applyBorder="1" applyAlignment="1">
      <alignment vertical="center"/>
    </xf>
    <xf numFmtId="165" fontId="24" fillId="0" borderId="36" xfId="0" applyFont="1" applyBorder="1" applyAlignment="1">
      <alignment horizontal="center" vertical="center"/>
    </xf>
    <xf numFmtId="165" fontId="132" fillId="35" borderId="35" xfId="2" applyFont="1" applyFill="1" applyBorder="1" applyAlignment="1" applyProtection="1">
      <alignment horizontal="center"/>
    </xf>
    <xf numFmtId="165" fontId="132" fillId="35" borderId="0" xfId="2" applyFont="1" applyFill="1" applyBorder="1" applyAlignment="1" applyProtection="1">
      <alignment horizontal="center"/>
    </xf>
    <xf numFmtId="165" fontId="132" fillId="35" borderId="2" xfId="2" applyFont="1" applyFill="1" applyBorder="1" applyAlignment="1" applyProtection="1">
      <alignment horizontal="center"/>
    </xf>
    <xf numFmtId="165" fontId="24" fillId="0" borderId="0" xfId="0" applyFont="1" applyBorder="1" applyAlignment="1">
      <alignment horizontal="center" vertical="center"/>
    </xf>
    <xf numFmtId="165" fontId="24" fillId="0" borderId="36" xfId="0" applyFont="1" applyBorder="1" applyAlignment="1">
      <alignment horizontal="center" vertical="center"/>
    </xf>
    <xf numFmtId="165" fontId="26" fillId="34" borderId="36" xfId="0" applyFont="1" applyFill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138" fillId="35" borderId="36" xfId="0" applyFont="1" applyFill="1" applyBorder="1" applyAlignment="1">
      <alignment horizontal="center" vertical="center" wrapText="1"/>
    </xf>
    <xf numFmtId="165" fontId="24" fillId="0" borderId="19" xfId="0" applyFont="1" applyBorder="1" applyAlignment="1">
      <alignment horizontal="center" vertical="center"/>
    </xf>
    <xf numFmtId="165" fontId="24" fillId="0" borderId="36" xfId="0" applyNumberFormat="1" applyFont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6" fillId="34" borderId="36" xfId="0" applyFont="1" applyFill="1" applyBorder="1" applyAlignment="1">
      <alignment horizontal="center" vertical="center"/>
    </xf>
    <xf numFmtId="165" fontId="24" fillId="3" borderId="36" xfId="0" applyFont="1" applyFill="1" applyBorder="1" applyAlignment="1">
      <alignment horizontal="center" vertical="center"/>
    </xf>
    <xf numFmtId="165" fontId="145" fillId="3" borderId="0" xfId="0" applyFont="1" applyFill="1" applyAlignment="1">
      <alignment vertical="center"/>
    </xf>
    <xf numFmtId="165" fontId="24" fillId="0" borderId="19" xfId="0" applyFont="1" applyBorder="1" applyAlignment="1">
      <alignment horizontal="left" vertical="center"/>
    </xf>
    <xf numFmtId="165" fontId="26" fillId="34" borderId="36" xfId="0" applyFont="1" applyFill="1" applyBorder="1" applyAlignment="1">
      <alignment horizontal="center" vertical="center" wrapText="1"/>
    </xf>
    <xf numFmtId="165" fontId="24" fillId="0" borderId="19" xfId="0" applyFont="1" applyBorder="1" applyAlignment="1">
      <alignment horizontal="center" vertical="center"/>
    </xf>
    <xf numFmtId="165" fontId="24" fillId="4" borderId="19" xfId="0" applyFont="1" applyFill="1" applyBorder="1" applyAlignment="1">
      <alignment horizontal="left" vertical="center"/>
    </xf>
    <xf numFmtId="165" fontId="24" fillId="4" borderId="19" xfId="0" applyFont="1" applyFill="1" applyBorder="1" applyAlignment="1">
      <alignment horizontal="center" vertical="center"/>
    </xf>
    <xf numFmtId="165" fontId="130" fillId="34" borderId="28" xfId="0" applyFont="1" applyFill="1" applyBorder="1" applyAlignment="1">
      <alignment horizontal="center"/>
    </xf>
    <xf numFmtId="165" fontId="130" fillId="34" borderId="29" xfId="0" applyFont="1" applyFill="1" applyBorder="1" applyAlignment="1">
      <alignment horizontal="center"/>
    </xf>
    <xf numFmtId="165" fontId="132" fillId="35" borderId="0" xfId="2" applyFont="1" applyFill="1" applyBorder="1" applyAlignment="1" applyProtection="1">
      <alignment horizontal="center"/>
    </xf>
    <xf numFmtId="165" fontId="7" fillId="35" borderId="35" xfId="2" applyFill="1" applyBorder="1" applyAlignment="1" applyProtection="1">
      <alignment horizontal="center"/>
    </xf>
    <xf numFmtId="165" fontId="132" fillId="35" borderId="35" xfId="2" applyFont="1" applyFill="1" applyBorder="1" applyAlignment="1" applyProtection="1">
      <alignment horizontal="center"/>
    </xf>
    <xf numFmtId="165" fontId="131" fillId="35" borderId="33" xfId="0" applyFont="1" applyFill="1" applyBorder="1" applyAlignment="1">
      <alignment horizontal="center"/>
    </xf>
    <xf numFmtId="165" fontId="131" fillId="35" borderId="46" xfId="0" applyFont="1" applyFill="1" applyBorder="1" applyAlignment="1">
      <alignment horizontal="center"/>
    </xf>
    <xf numFmtId="165" fontId="132" fillId="35" borderId="2" xfId="2" applyFont="1" applyFill="1" applyBorder="1" applyAlignment="1" applyProtection="1">
      <alignment horizontal="center"/>
    </xf>
    <xf numFmtId="165" fontId="132" fillId="35" borderId="47" xfId="2" applyFont="1" applyFill="1" applyBorder="1" applyAlignment="1" applyProtection="1">
      <alignment horizontal="center"/>
    </xf>
    <xf numFmtId="165" fontId="132" fillId="35" borderId="33" xfId="2" applyFont="1" applyFill="1" applyBorder="1" applyAlignment="1" applyProtection="1">
      <alignment horizontal="center"/>
    </xf>
    <xf numFmtId="165" fontId="127" fillId="33" borderId="37" xfId="0" applyFont="1" applyFill="1" applyBorder="1" applyAlignment="1">
      <alignment horizontal="left" vertical="center"/>
    </xf>
    <xf numFmtId="165" fontId="127" fillId="33" borderId="33" xfId="0" applyFont="1" applyFill="1" applyBorder="1" applyAlignment="1">
      <alignment horizontal="left" vertical="center"/>
    </xf>
    <xf numFmtId="165" fontId="127" fillId="33" borderId="38" xfId="0" applyFont="1" applyFill="1" applyBorder="1" applyAlignment="1">
      <alignment horizontal="left" vertical="center"/>
    </xf>
    <xf numFmtId="165" fontId="129" fillId="33" borderId="1" xfId="0" applyFont="1" applyFill="1" applyBorder="1" applyAlignment="1">
      <alignment horizontal="left" vertical="center"/>
    </xf>
    <xf numFmtId="165" fontId="129" fillId="33" borderId="0" xfId="0" applyFont="1" applyFill="1" applyBorder="1" applyAlignment="1">
      <alignment horizontal="left" vertical="center"/>
    </xf>
    <xf numFmtId="165" fontId="129" fillId="33" borderId="39" xfId="0" applyFont="1" applyFill="1" applyBorder="1" applyAlignment="1">
      <alignment horizontal="left" vertical="center"/>
    </xf>
    <xf numFmtId="165" fontId="129" fillId="35" borderId="23" xfId="0" applyFont="1" applyFill="1" applyBorder="1" applyAlignment="1">
      <alignment horizontal="center" vertical="center"/>
    </xf>
    <xf numFmtId="165" fontId="129" fillId="35" borderId="2" xfId="0" applyFont="1" applyFill="1" applyBorder="1" applyAlignment="1">
      <alignment horizontal="center" vertical="center"/>
    </xf>
    <xf numFmtId="165" fontId="127" fillId="33" borderId="23" xfId="0" applyFont="1" applyFill="1" applyBorder="1" applyAlignment="1">
      <alignment horizontal="left" vertical="center"/>
    </xf>
    <xf numFmtId="165" fontId="127" fillId="33" borderId="0" xfId="0" applyFont="1" applyFill="1" applyBorder="1" applyAlignment="1">
      <alignment horizontal="left" vertical="center"/>
    </xf>
    <xf numFmtId="38" fontId="138" fillId="35" borderId="36" xfId="0" applyNumberFormat="1" applyFont="1" applyFill="1" applyBorder="1" applyAlignment="1">
      <alignment horizontal="center" vertical="center"/>
    </xf>
    <xf numFmtId="165" fontId="138" fillId="34" borderId="44" xfId="0" applyFont="1" applyFill="1" applyBorder="1" applyAlignment="1">
      <alignment horizontal="center" vertical="center"/>
    </xf>
    <xf numFmtId="165" fontId="138" fillId="34" borderId="29" xfId="0" applyFont="1" applyFill="1" applyBorder="1" applyAlignment="1">
      <alignment horizontal="center" vertical="center"/>
    </xf>
    <xf numFmtId="38" fontId="128" fillId="35" borderId="36" xfId="0" applyNumberFormat="1" applyFont="1" applyFill="1" applyBorder="1" applyAlignment="1">
      <alignment horizontal="center" vertical="center"/>
    </xf>
    <xf numFmtId="165" fontId="138" fillId="35" borderId="36" xfId="0" applyFont="1" applyFill="1" applyBorder="1" applyAlignment="1">
      <alignment horizontal="center" vertical="center"/>
    </xf>
    <xf numFmtId="165" fontId="129" fillId="35" borderId="27" xfId="0" applyFont="1" applyFill="1" applyBorder="1" applyAlignment="1">
      <alignment horizontal="center" vertical="center"/>
    </xf>
    <xf numFmtId="165" fontId="129" fillId="35" borderId="29" xfId="0" applyFont="1" applyFill="1" applyBorder="1" applyAlignment="1">
      <alignment horizontal="center" vertical="center"/>
    </xf>
    <xf numFmtId="165" fontId="127" fillId="33" borderId="27" xfId="0" applyFont="1" applyFill="1" applyBorder="1" applyAlignment="1">
      <alignment horizontal="left" vertical="center"/>
    </xf>
    <xf numFmtId="165" fontId="127" fillId="33" borderId="28" xfId="0" applyFont="1" applyFill="1" applyBorder="1" applyAlignment="1">
      <alignment horizontal="left" vertical="center"/>
    </xf>
    <xf numFmtId="165" fontId="138" fillId="34" borderId="42" xfId="0" applyFont="1" applyFill="1" applyBorder="1" applyAlignment="1">
      <alignment horizontal="center" vertical="center"/>
    </xf>
    <xf numFmtId="165" fontId="130" fillId="34" borderId="31" xfId="0" applyFont="1" applyFill="1" applyBorder="1" applyAlignment="1">
      <alignment horizontal="center" vertical="center"/>
    </xf>
    <xf numFmtId="165" fontId="130" fillId="34" borderId="32" xfId="0" applyFont="1" applyFill="1" applyBorder="1" applyAlignment="1">
      <alignment horizontal="center" vertical="center"/>
    </xf>
    <xf numFmtId="165" fontId="130" fillId="34" borderId="44" xfId="0" applyFont="1" applyFill="1" applyBorder="1" applyAlignment="1">
      <alignment horizontal="center" vertical="center"/>
    </xf>
    <xf numFmtId="165" fontId="130" fillId="34" borderId="28" xfId="0" applyFont="1" applyFill="1" applyBorder="1" applyAlignment="1">
      <alignment horizontal="center" vertical="center"/>
    </xf>
    <xf numFmtId="165" fontId="130" fillId="34" borderId="42" xfId="0" applyFont="1" applyFill="1" applyBorder="1" applyAlignment="1">
      <alignment horizontal="center" vertical="center"/>
    </xf>
    <xf numFmtId="165" fontId="129" fillId="35" borderId="28" xfId="0" applyFont="1" applyFill="1" applyBorder="1" applyAlignment="1">
      <alignment horizontal="center" vertical="center"/>
    </xf>
    <xf numFmtId="165" fontId="127" fillId="33" borderId="1" xfId="0" applyFont="1" applyFill="1" applyBorder="1" applyAlignment="1">
      <alignment horizontal="left" vertical="center"/>
    </xf>
    <xf numFmtId="165" fontId="127" fillId="33" borderId="39" xfId="0" applyFont="1" applyFill="1" applyBorder="1" applyAlignment="1">
      <alignment horizontal="left" vertical="center"/>
    </xf>
    <xf numFmtId="165" fontId="129" fillId="33" borderId="27" xfId="0" applyFont="1" applyFill="1" applyBorder="1" applyAlignment="1">
      <alignment horizontal="center" vertical="center"/>
    </xf>
    <xf numFmtId="165" fontId="129" fillId="33" borderId="29" xfId="0" applyFont="1" applyFill="1" applyBorder="1" applyAlignment="1">
      <alignment horizontal="center" vertical="center"/>
    </xf>
    <xf numFmtId="165" fontId="127" fillId="33" borderId="34" xfId="0" applyFont="1" applyFill="1" applyBorder="1" applyAlignment="1">
      <alignment horizontal="left" vertical="center"/>
    </xf>
    <xf numFmtId="165" fontId="127" fillId="33" borderId="35" xfId="0" applyFont="1" applyFill="1" applyBorder="1" applyAlignment="1">
      <alignment horizontal="left" vertical="center"/>
    </xf>
    <xf numFmtId="165" fontId="127" fillId="33" borderId="40" xfId="0" applyFont="1" applyFill="1" applyBorder="1" applyAlignment="1">
      <alignment horizontal="left" vertical="center"/>
    </xf>
    <xf numFmtId="165" fontId="127" fillId="33" borderId="24" xfId="0" applyFont="1" applyFill="1" applyBorder="1" applyAlignment="1">
      <alignment horizontal="left" vertical="center"/>
    </xf>
    <xf numFmtId="165" fontId="127" fillId="33" borderId="25" xfId="0" applyFont="1" applyFill="1" applyBorder="1" applyAlignment="1">
      <alignment horizontal="left" vertical="center"/>
    </xf>
    <xf numFmtId="165" fontId="132" fillId="35" borderId="25" xfId="2" applyFont="1" applyFill="1" applyBorder="1" applyAlignment="1" applyProtection="1">
      <alignment horizontal="center"/>
    </xf>
    <xf numFmtId="165" fontId="132" fillId="35" borderId="26" xfId="2" applyFont="1" applyFill="1" applyBorder="1" applyAlignment="1" applyProtection="1">
      <alignment horizontal="center"/>
    </xf>
    <xf numFmtId="165" fontId="24" fillId="34" borderId="19" xfId="0" applyFont="1" applyFill="1" applyBorder="1" applyAlignment="1">
      <alignment horizontal="center" vertical="center"/>
    </xf>
    <xf numFmtId="165" fontId="24" fillId="0" borderId="19" xfId="0" applyFont="1" applyBorder="1" applyAlignment="1">
      <alignment horizontal="center" vertical="center"/>
    </xf>
    <xf numFmtId="165" fontId="26" fillId="34" borderId="3" xfId="0" applyFont="1" applyFill="1" applyBorder="1" applyAlignment="1">
      <alignment horizontal="center" vertical="center"/>
    </xf>
    <xf numFmtId="165" fontId="26" fillId="34" borderId="30" xfId="0" applyFont="1" applyFill="1" applyBorder="1" applyAlignment="1">
      <alignment horizontal="center" vertical="center"/>
    </xf>
    <xf numFmtId="165" fontId="26" fillId="34" borderId="5" xfId="0" applyFont="1" applyFill="1" applyBorder="1" applyAlignment="1">
      <alignment horizontal="center" vertical="center"/>
    </xf>
    <xf numFmtId="165" fontId="24" fillId="0" borderId="20" xfId="0" applyNumberFormat="1" applyFont="1" applyBorder="1" applyAlignment="1">
      <alignment horizontal="center" vertical="center"/>
    </xf>
    <xf numFmtId="165" fontId="24" fillId="0" borderId="21" xfId="0" applyNumberFormat="1" applyFont="1" applyBorder="1" applyAlignment="1">
      <alignment horizontal="center" vertical="center"/>
    </xf>
    <xf numFmtId="165" fontId="24" fillId="0" borderId="22" xfId="0" applyNumberFormat="1" applyFont="1" applyBorder="1" applyAlignment="1">
      <alignment horizontal="center" vertical="center"/>
    </xf>
    <xf numFmtId="165" fontId="2" fillId="0" borderId="20" xfId="0" applyFont="1" applyBorder="1" applyAlignment="1">
      <alignment vertical="center"/>
    </xf>
    <xf numFmtId="165" fontId="2" fillId="0" borderId="21" xfId="0" applyFont="1" applyBorder="1" applyAlignment="1">
      <alignment vertical="center"/>
    </xf>
    <xf numFmtId="165" fontId="2" fillId="0" borderId="22" xfId="0" applyFont="1" applyBorder="1" applyAlignment="1">
      <alignment vertical="center"/>
    </xf>
    <xf numFmtId="165" fontId="23" fillId="3" borderId="36" xfId="0" applyFont="1" applyFill="1" applyBorder="1" applyAlignment="1">
      <alignment horizontal="center" vertical="center"/>
    </xf>
    <xf numFmtId="165" fontId="22" fillId="0" borderId="0" xfId="1" applyFont="1" applyBorder="1" applyAlignment="1">
      <alignment horizontal="center" vertical="center" wrapText="1"/>
    </xf>
    <xf numFmtId="165" fontId="23" fillId="3" borderId="4" xfId="0" applyFont="1" applyFill="1" applyBorder="1" applyAlignment="1">
      <alignment horizontal="center" vertical="center"/>
    </xf>
    <xf numFmtId="165" fontId="23" fillId="3" borderId="3" xfId="0" applyFont="1" applyFill="1" applyBorder="1" applyAlignment="1">
      <alignment horizontal="center" vertical="center"/>
    </xf>
    <xf numFmtId="165" fontId="22" fillId="0" borderId="0" xfId="1" applyFont="1" applyAlignment="1">
      <alignment horizontal="left" vertical="center"/>
    </xf>
    <xf numFmtId="165" fontId="17" fillId="4" borderId="0" xfId="0" applyFont="1" applyFill="1" applyBorder="1" applyAlignment="1">
      <alignment horizontal="left" vertical="center"/>
    </xf>
    <xf numFmtId="165" fontId="26" fillId="34" borderId="36" xfId="0" applyFont="1" applyFill="1" applyBorder="1" applyAlignment="1">
      <alignment horizontal="center" vertical="center"/>
    </xf>
    <xf numFmtId="165" fontId="144" fillId="0" borderId="20" xfId="0" applyNumberFormat="1" applyFont="1" applyBorder="1" applyAlignment="1">
      <alignment horizontal="center" vertical="center"/>
    </xf>
    <xf numFmtId="165" fontId="144" fillId="0" borderId="21" xfId="0" applyNumberFormat="1" applyFont="1" applyBorder="1" applyAlignment="1">
      <alignment horizontal="center" vertical="center"/>
    </xf>
    <xf numFmtId="165" fontId="144" fillId="0" borderId="22" xfId="0" applyNumberFormat="1" applyFont="1" applyBorder="1" applyAlignment="1">
      <alignment horizontal="center" vertical="center"/>
    </xf>
    <xf numFmtId="165" fontId="117" fillId="0" borderId="36" xfId="0" applyFont="1" applyFill="1" applyBorder="1" applyAlignment="1">
      <alignment horizontal="center" vertical="center"/>
    </xf>
    <xf numFmtId="165" fontId="144" fillId="0" borderId="36" xfId="0" applyFont="1" applyFill="1" applyBorder="1" applyAlignment="1">
      <alignment horizontal="center" vertical="center"/>
    </xf>
    <xf numFmtId="165" fontId="22" fillId="0" borderId="0" xfId="1" applyFont="1" applyAlignment="1">
      <alignment horizontal="center" vertical="center"/>
    </xf>
    <xf numFmtId="165" fontId="24" fillId="0" borderId="20" xfId="0" applyFont="1" applyBorder="1" applyAlignment="1">
      <alignment horizontal="center" vertical="center"/>
    </xf>
    <xf numFmtId="165" fontId="24" fillId="0" borderId="21" xfId="0" applyFont="1" applyBorder="1" applyAlignment="1">
      <alignment horizontal="center" vertical="center"/>
    </xf>
    <xf numFmtId="165" fontId="24" fillId="0" borderId="22" xfId="0" applyFont="1" applyBorder="1" applyAlignment="1">
      <alignment horizontal="center" vertical="center"/>
    </xf>
    <xf numFmtId="165" fontId="23" fillId="34" borderId="20" xfId="0" applyFont="1" applyFill="1" applyBorder="1" applyAlignment="1">
      <alignment horizontal="center"/>
    </xf>
    <xf numFmtId="165" fontId="23" fillId="34" borderId="21" xfId="0" applyFont="1" applyFill="1" applyBorder="1" applyAlignment="1">
      <alignment horizontal="center"/>
    </xf>
    <xf numFmtId="165" fontId="23" fillId="34" borderId="22" xfId="0" applyFont="1" applyFill="1" applyBorder="1" applyAlignment="1">
      <alignment horizontal="center"/>
    </xf>
    <xf numFmtId="165" fontId="23" fillId="34" borderId="20" xfId="0" applyFont="1" applyFill="1" applyBorder="1" applyAlignment="1">
      <alignment horizontal="center" vertical="center"/>
    </xf>
    <xf numFmtId="165" fontId="23" fillId="34" borderId="21" xfId="0" applyFont="1" applyFill="1" applyBorder="1" applyAlignment="1">
      <alignment horizontal="center" vertical="center"/>
    </xf>
    <xf numFmtId="165" fontId="23" fillId="34" borderId="22" xfId="0" applyFont="1" applyFill="1" applyBorder="1" applyAlignment="1">
      <alignment horizontal="center" vertical="center"/>
    </xf>
    <xf numFmtId="165" fontId="24" fillId="4" borderId="20" xfId="0" applyFont="1" applyFill="1" applyBorder="1" applyAlignment="1">
      <alignment horizontal="center" vertical="center"/>
    </xf>
    <xf numFmtId="165" fontId="24" fillId="4" borderId="21" xfId="0" applyFont="1" applyFill="1" applyBorder="1" applyAlignment="1">
      <alignment horizontal="center" vertical="center"/>
    </xf>
    <xf numFmtId="165" fontId="24" fillId="4" borderId="22" xfId="0" applyFont="1" applyFill="1" applyBorder="1" applyAlignment="1">
      <alignment horizontal="center" vertical="center"/>
    </xf>
    <xf numFmtId="165" fontId="23" fillId="3" borderId="19" xfId="0" applyFont="1" applyFill="1" applyBorder="1" applyAlignment="1">
      <alignment horizontal="center" vertical="center"/>
    </xf>
    <xf numFmtId="165" fontId="5" fillId="0" borderId="0" xfId="1" applyFont="1" applyAlignment="1">
      <alignment horizontal="center" vertical="center"/>
    </xf>
    <xf numFmtId="165" fontId="24" fillId="0" borderId="0" xfId="0" applyFont="1" applyBorder="1" applyAlignment="1">
      <alignment horizontal="center" vertical="center"/>
    </xf>
    <xf numFmtId="165" fontId="23" fillId="34" borderId="19" xfId="0" applyFont="1" applyFill="1" applyBorder="1" applyAlignment="1">
      <alignment horizontal="center" vertical="center"/>
    </xf>
    <xf numFmtId="165" fontId="23" fillId="34" borderId="19" xfId="0" applyFont="1" applyFill="1" applyBorder="1" applyAlignment="1">
      <alignment horizontal="center"/>
    </xf>
    <xf numFmtId="165" fontId="17" fillId="4" borderId="0" xfId="0" applyFont="1" applyFill="1" applyBorder="1" applyAlignment="1">
      <alignment horizontal="center" vertical="center"/>
    </xf>
    <xf numFmtId="165" fontId="24" fillId="34" borderId="20" xfId="0" applyFont="1" applyFill="1" applyBorder="1" applyAlignment="1">
      <alignment horizontal="center" vertical="center"/>
    </xf>
    <xf numFmtId="165" fontId="24" fillId="34" borderId="22" xfId="0" applyFont="1" applyFill="1" applyBorder="1" applyAlignment="1">
      <alignment horizontal="center" vertical="center"/>
    </xf>
    <xf numFmtId="165" fontId="26" fillId="34" borderId="19" xfId="0" applyFont="1" applyFill="1" applyBorder="1" applyAlignment="1">
      <alignment horizontal="center" vertical="center"/>
    </xf>
    <xf numFmtId="165" fontId="143" fillId="4" borderId="0" xfId="0" applyFont="1" applyFill="1" applyBorder="1" applyAlignment="1">
      <alignment horizontal="center" vertical="center"/>
    </xf>
  </cellXfs>
  <cellStyles count="252">
    <cellStyle name="20% - 강조색1 2" xfId="13"/>
    <cellStyle name="20% - 강조색1 2 2" xfId="128"/>
    <cellStyle name="20% - 강조색2 2" xfId="14"/>
    <cellStyle name="20% - 강조색2 2 2" xfId="129"/>
    <cellStyle name="20% - 강조색3 2" xfId="15"/>
    <cellStyle name="20% - 강조색3 2 2" xfId="130"/>
    <cellStyle name="20% - 강조색4 2" xfId="16"/>
    <cellStyle name="20% - 강조색4 2 2" xfId="131"/>
    <cellStyle name="20% - 강조색5 2" xfId="17"/>
    <cellStyle name="20% - 강조색5 2 2" xfId="132"/>
    <cellStyle name="20% - 강조색6 2" xfId="18"/>
    <cellStyle name="20% - 강조색6 2 2" xfId="133"/>
    <cellStyle name="20% - 强调文字颜色 1" xfId="7"/>
    <cellStyle name="20% - 强调文字颜色 2" xfId="8"/>
    <cellStyle name="20% - 强调文字颜色 3" xfId="9"/>
    <cellStyle name="20% - 强调文字颜色 4" xfId="10"/>
    <cellStyle name="20% - 强调文字颜色 5" xfId="11"/>
    <cellStyle name="20% - 强调文字颜色 6" xfId="12"/>
    <cellStyle name="20% - 輔色1" xfId="170"/>
    <cellStyle name="20% - 輔色2" xfId="171"/>
    <cellStyle name="20% - 輔色3" xfId="172"/>
    <cellStyle name="20% - 輔色4" xfId="173"/>
    <cellStyle name="20% - 輔色5" xfId="174"/>
    <cellStyle name="20% - 輔色6" xfId="175"/>
    <cellStyle name="40% - 강조색1 2" xfId="25"/>
    <cellStyle name="40% - 강조색1 2 2" xfId="134"/>
    <cellStyle name="40% - 강조색2 2" xfId="26"/>
    <cellStyle name="40% - 강조색2 2 2" xfId="135"/>
    <cellStyle name="40% - 강조색3 2" xfId="27"/>
    <cellStyle name="40% - 강조색3 2 2" xfId="136"/>
    <cellStyle name="40% - 강조색4 2" xfId="28"/>
    <cellStyle name="40% - 강조색4 2 2" xfId="137"/>
    <cellStyle name="40% - 강조색5 2" xfId="29"/>
    <cellStyle name="40% - 강조색5 2 2" xfId="138"/>
    <cellStyle name="40% - 강조색6 2" xfId="30"/>
    <cellStyle name="40% - 강조색6 2 2" xfId="139"/>
    <cellStyle name="40% - 强调文字颜色 1" xfId="19"/>
    <cellStyle name="40% - 强调文字颜色 2" xfId="20"/>
    <cellStyle name="40% - 强调文字颜色 3" xfId="21"/>
    <cellStyle name="40% - 强调文字颜色 4" xfId="22"/>
    <cellStyle name="40% - 强调文字颜色 5" xfId="23"/>
    <cellStyle name="40% - 强调文字颜色 6" xfId="24"/>
    <cellStyle name="40% - 輔色1" xfId="176"/>
    <cellStyle name="40% - 輔色2" xfId="177"/>
    <cellStyle name="40% - 輔色3" xfId="178"/>
    <cellStyle name="40% - 輔色4" xfId="179"/>
    <cellStyle name="40% - 輔色5" xfId="180"/>
    <cellStyle name="40% - 輔色6" xfId="181"/>
    <cellStyle name="60% - 강조색1 2" xfId="37"/>
    <cellStyle name="60% - 강조색1 2 2" xfId="140"/>
    <cellStyle name="60% - 강조색2 2" xfId="38"/>
    <cellStyle name="60% - 강조색2 2 2" xfId="141"/>
    <cellStyle name="60% - 강조색3 2" xfId="39"/>
    <cellStyle name="60% - 강조색3 2 2" xfId="142"/>
    <cellStyle name="60% - 강조색4 2" xfId="40"/>
    <cellStyle name="60% - 강조색4 2 2" xfId="143"/>
    <cellStyle name="60% - 강조색5 2" xfId="41"/>
    <cellStyle name="60% - 강조색5 2 2" xfId="144"/>
    <cellStyle name="60% - 강조색6 2" xfId="42"/>
    <cellStyle name="60% - 강조색6 2 2" xfId="145"/>
    <cellStyle name="60% - 强调文字颜色 1" xfId="31"/>
    <cellStyle name="60% - 强调文字颜色 2" xfId="32"/>
    <cellStyle name="60% - 强调文字颜色 3" xfId="33"/>
    <cellStyle name="60% - 强调文字颜色 4" xfId="34"/>
    <cellStyle name="60% - 强调文字颜色 5" xfId="35"/>
    <cellStyle name="60% - 强调文字颜色 6" xfId="36"/>
    <cellStyle name="60% - 輔色1" xfId="182"/>
    <cellStyle name="60% - 輔色2" xfId="183"/>
    <cellStyle name="60% - 輔色3" xfId="184"/>
    <cellStyle name="60% - 輔色4" xfId="185"/>
    <cellStyle name="60% - 輔色5" xfId="186"/>
    <cellStyle name="60% - 輔色6" xfId="187"/>
    <cellStyle name="Hyperlink" xfId="2" builtinId="8"/>
    <cellStyle name="Hyperlink 2" xfId="188"/>
    <cellStyle name="Hyperlink 2 2" xfId="233"/>
    <cellStyle name="Hyperlink 3" xfId="189"/>
    <cellStyle name="Hyperlink 3 2" xfId="190"/>
    <cellStyle name="Hyperlink 4" xfId="191"/>
    <cellStyle name="Hyperlink 4 2" xfId="234"/>
    <cellStyle name="Hyperlink 5" xfId="192"/>
    <cellStyle name="Hyperlink 5 2" xfId="193"/>
    <cellStyle name="Hyperlink 6" xfId="235"/>
    <cellStyle name="Hyperlink 6 2" xfId="236"/>
    <cellStyle name="Hyperlink 7" xfId="237"/>
    <cellStyle name="Hyperlink 8" xfId="238"/>
    <cellStyle name="Hyperlink 8 2" xfId="239"/>
    <cellStyle name="Normal" xfId="0" builtinId="0"/>
    <cellStyle name="Normal 10" xfId="3"/>
    <cellStyle name="Normal 2" xfId="194"/>
    <cellStyle name="Normal 2 2" xfId="231"/>
    <cellStyle name="Normal 2 2 2" xfId="240"/>
    <cellStyle name="Normal 3" xfId="195"/>
    <cellStyle name="Normal 4" xfId="196"/>
    <cellStyle name="Normal 4 2" xfId="197"/>
    <cellStyle name="Normal 4 3" xfId="198"/>
    <cellStyle name="Normal 5" xfId="199"/>
    <cellStyle name="Normal 5 2" xfId="241"/>
    <cellStyle name="Normal 6" xfId="200"/>
    <cellStyle name="Normal 6 2" xfId="201"/>
    <cellStyle name="Normal 7" xfId="242"/>
    <cellStyle name="Normal 8" xfId="243"/>
    <cellStyle name="Normal 8 2" xfId="244"/>
    <cellStyle name="Normal 9" xfId="245"/>
    <cellStyle name="Normal_MAR 2010 - NAMSUNG SCHEDULE" xfId="1"/>
    <cellStyle name="강조색1 2" xfId="49"/>
    <cellStyle name="강조색1 2 2" xfId="146"/>
    <cellStyle name="강조색2 2" xfId="50"/>
    <cellStyle name="강조색2 2 2" xfId="147"/>
    <cellStyle name="강조색3 2" xfId="51"/>
    <cellStyle name="강조색3 2 2" xfId="148"/>
    <cellStyle name="강조색4 2" xfId="52"/>
    <cellStyle name="강조색4 2 2" xfId="149"/>
    <cellStyle name="강조색5 2" xfId="53"/>
    <cellStyle name="강조색5 2 2" xfId="150"/>
    <cellStyle name="강조색6 2" xfId="54"/>
    <cellStyle name="강조색6 2 2" xfId="151"/>
    <cellStyle name="경고문 2" xfId="56"/>
    <cellStyle name="경고문 2 2" xfId="152"/>
    <cellStyle name="계산 2" xfId="59"/>
    <cellStyle name="계산 2 2" xfId="153"/>
    <cellStyle name="나쁨 2" xfId="61"/>
    <cellStyle name="나쁨 2 2" xfId="154"/>
    <cellStyle name="메모 2" xfId="63"/>
    <cellStyle name="메모 2 2" xfId="155"/>
    <cellStyle name="보통 2" xfId="64"/>
    <cellStyle name="보통 2 2" xfId="156"/>
    <cellStyle name="설명 텍스트 2" xfId="66"/>
    <cellStyle name="설명 텍스트 2 2" xfId="157"/>
    <cellStyle name="셀 확인 2" xfId="67"/>
    <cellStyle name="셀 확인 2 2" xfId="158"/>
    <cellStyle name="쉼표 [0] 2" xfId="70"/>
    <cellStyle name="쉼표 [0] 2 2" xfId="230"/>
    <cellStyle name="쉼표 [0] 3" xfId="71"/>
    <cellStyle name="쉼표 [0] 4" xfId="72"/>
    <cellStyle name="연결된 셀 2" xfId="73"/>
    <cellStyle name="연결된 셀 2 2" xfId="159"/>
    <cellStyle name="요약 2" xfId="74"/>
    <cellStyle name="요약 2 2" xfId="160"/>
    <cellStyle name="입력 2" xfId="76"/>
    <cellStyle name="입력 2 2" xfId="161"/>
    <cellStyle name="제목 1 2" xfId="77"/>
    <cellStyle name="제목 1 2 2" xfId="162"/>
    <cellStyle name="제목 2 2" xfId="78"/>
    <cellStyle name="제목 2 2 2" xfId="163"/>
    <cellStyle name="제목 3 2" xfId="79"/>
    <cellStyle name="제목 3 2 2" xfId="164"/>
    <cellStyle name="제목 4 2" xfId="80"/>
    <cellStyle name="제목 4 2 2" xfId="165"/>
    <cellStyle name="제목 5" xfId="81"/>
    <cellStyle name="제목 5 2" xfId="166"/>
    <cellStyle name="좋음 2" xfId="82"/>
    <cellStyle name="좋음 2 2" xfId="167"/>
    <cellStyle name="출력 2" xfId="85"/>
    <cellStyle name="출력 2 2" xfId="168"/>
    <cellStyle name="통화 [0] 2" xfId="86"/>
    <cellStyle name="통화 [0] 3" xfId="87"/>
    <cellStyle name="통화 2" xfId="247"/>
    <cellStyle name="표준 10" xfId="93"/>
    <cellStyle name="표준 11" xfId="94"/>
    <cellStyle name="표준 12" xfId="95"/>
    <cellStyle name="표준 13" xfId="5"/>
    <cellStyle name="표준 14" xfId="169"/>
    <cellStyle name="표준 15" xfId="96"/>
    <cellStyle name="표준 2" xfId="6"/>
    <cellStyle name="표준 2 2" xfId="97"/>
    <cellStyle name="표준 2 2 2" xfId="98"/>
    <cellStyle name="표준 2 2 2 2" xfId="226"/>
    <cellStyle name="표준 2 2 3" xfId="99"/>
    <cellStyle name="표준 2 2 4" xfId="225"/>
    <cellStyle name="표준 2 3" xfId="100"/>
    <cellStyle name="표준 2 4" xfId="101"/>
    <cellStyle name="표준 2 5" xfId="102"/>
    <cellStyle name="표준 2 6" xfId="103"/>
    <cellStyle name="표준 2 7" xfId="104"/>
    <cellStyle name="표준 2 8" xfId="224"/>
    <cellStyle name="표준 3" xfId="105"/>
    <cellStyle name="표준 3 2" xfId="106"/>
    <cellStyle name="표준 3 3" xfId="107"/>
    <cellStyle name="표준 3 4" xfId="108"/>
    <cellStyle name="표준 3 5" xfId="109"/>
    <cellStyle name="표준 4" xfId="110"/>
    <cellStyle name="표준 4 2" xfId="111"/>
    <cellStyle name="표준 4 3" xfId="112"/>
    <cellStyle name="표준 4 4" xfId="113"/>
    <cellStyle name="표준 4 5" xfId="114"/>
    <cellStyle name="표준 4 6" xfId="232"/>
    <cellStyle name="표준 5" xfId="115"/>
    <cellStyle name="표준 5 2" xfId="246"/>
    <cellStyle name="표준 5 3" xfId="116"/>
    <cellStyle name="표준 6" xfId="117"/>
    <cellStyle name="표준 6 2" xfId="118"/>
    <cellStyle name="표준 6 3" xfId="249"/>
    <cellStyle name="표준 7" xfId="119"/>
    <cellStyle name="표준 8" xfId="120"/>
    <cellStyle name="표준 8 2" xfId="121"/>
    <cellStyle name="표준 8 3" xfId="122"/>
    <cellStyle name="표준 8 4" xfId="123"/>
    <cellStyle name="표준 9" xfId="124"/>
    <cellStyle name="표준_2QTR SKED BHS" xfId="4"/>
    <cellStyle name="표준_KMTC  VIETNAM CONTACT POINT" xfId="251"/>
    <cellStyle name="하이퍼링크 2" xfId="248"/>
    <cellStyle name="하이퍼링크 3" xfId="250"/>
    <cellStyle name="하이퍼링크 4" xfId="228"/>
    <cellStyle name="一般_2008-10-28 Long Term Schedule CTS SVC" xfId="75"/>
    <cellStyle name="中等" xfId="217"/>
    <cellStyle name="備註" xfId="213"/>
    <cellStyle name="合計" xfId="229"/>
    <cellStyle name="壞" xfId="205"/>
    <cellStyle name="好" xfId="126"/>
    <cellStyle name="差" xfId="84"/>
    <cellStyle name="常规_2008年日本线9月份班期" xfId="65"/>
    <cellStyle name="强调文字颜色 1" xfId="43"/>
    <cellStyle name="强调文字颜色 2" xfId="44"/>
    <cellStyle name="强调文字颜色 3" xfId="45"/>
    <cellStyle name="强调文字颜色 4" xfId="46"/>
    <cellStyle name="强调文字颜色 5" xfId="47"/>
    <cellStyle name="强调文字颜色 6" xfId="48"/>
    <cellStyle name="标题" xfId="88"/>
    <cellStyle name="标题 1" xfId="89"/>
    <cellStyle name="标题 2" xfId="90"/>
    <cellStyle name="标题 3" xfId="91"/>
    <cellStyle name="标题 4" xfId="92"/>
    <cellStyle name="检查单元格" xfId="55"/>
    <cellStyle name="標準_Sheet1_2005 DNA's AGENTS' DIRECTORY2_AGENT DIRECTORY (20061024)" xfId="227"/>
    <cellStyle name="標題" xfId="219"/>
    <cellStyle name="標題 1" xfId="220"/>
    <cellStyle name="標題 2" xfId="221"/>
    <cellStyle name="標題 3" xfId="222"/>
    <cellStyle name="標題 4" xfId="223"/>
    <cellStyle name="檢查儲存格" xfId="202"/>
    <cellStyle name="汇总" xfId="127"/>
    <cellStyle name="注释" xfId="83"/>
    <cellStyle name="解释性文本" xfId="125"/>
    <cellStyle name="計算方式" xfId="204"/>
    <cellStyle name="說明文字" xfId="214"/>
    <cellStyle name="警告文字" xfId="203"/>
    <cellStyle name="警告文本" xfId="57"/>
    <cellStyle name="计算" xfId="58"/>
    <cellStyle name="超链接_HQ,OVERSEAS_1" xfId="218"/>
    <cellStyle name="輔色1" xfId="207"/>
    <cellStyle name="輔色2" xfId="208"/>
    <cellStyle name="輔色3" xfId="209"/>
    <cellStyle name="輔色4" xfId="210"/>
    <cellStyle name="輔色5" xfId="211"/>
    <cellStyle name="輔色6" xfId="212"/>
    <cellStyle name="輸入" xfId="215"/>
    <cellStyle name="輸出" xfId="216"/>
    <cellStyle name="输入" xfId="68"/>
    <cellStyle name="输出" xfId="69"/>
    <cellStyle name="适中" xfId="60"/>
    <cellStyle name="連結的儲存格" xfId="206"/>
    <cellStyle name="链接单元格" xfId="62"/>
  </cellStyles>
  <dxfs count="0"/>
  <tableStyles count="0" defaultTableStyle="TableStyleMedium2" defaultPivotStyle="PivotStyleLight16"/>
  <colors>
    <mruColors>
      <color rgb="FFFF0000"/>
      <color rgb="FF00C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104775</xdr:rowOff>
    </xdr:from>
    <xdr:to>
      <xdr:col>9</xdr:col>
      <xdr:colOff>28574</xdr:colOff>
      <xdr:row>54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6" y="12439650"/>
          <a:ext cx="10944224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5</xdr:row>
      <xdr:rowOff>257173</xdr:rowOff>
    </xdr:from>
    <xdr:to>
      <xdr:col>1</xdr:col>
      <xdr:colOff>422088</xdr:colOff>
      <xdr:row>8</xdr:row>
      <xdr:rowOff>219075</xdr:rowOff>
    </xdr:to>
    <xdr:pic>
      <xdr:nvPicPr>
        <xdr:cNvPr id="5" name="Picture 47" descr="South-Korean-flag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552948"/>
          <a:ext cx="1222188" cy="6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9</xdr:row>
      <xdr:rowOff>228601</xdr:rowOff>
    </xdr:from>
    <xdr:to>
      <xdr:col>1</xdr:col>
      <xdr:colOff>409574</xdr:colOff>
      <xdr:row>11</xdr:row>
      <xdr:rowOff>257175</xdr:rowOff>
    </xdr:to>
    <xdr:pic>
      <xdr:nvPicPr>
        <xdr:cNvPr id="37" name="Picture 51" descr="thailand-flag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725" y="5591176"/>
          <a:ext cx="1162049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21</xdr:row>
      <xdr:rowOff>9525</xdr:rowOff>
    </xdr:from>
    <xdr:to>
      <xdr:col>1</xdr:col>
      <xdr:colOff>419100</xdr:colOff>
      <xdr:row>23</xdr:row>
      <xdr:rowOff>190500</xdr:rowOff>
    </xdr:to>
    <xdr:pic>
      <xdr:nvPicPr>
        <xdr:cNvPr id="8" name="Picture 142" descr="japan-flag 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3950" y="7648575"/>
          <a:ext cx="1104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14</xdr:row>
      <xdr:rowOff>9524</xdr:rowOff>
    </xdr:from>
    <xdr:to>
      <xdr:col>1</xdr:col>
      <xdr:colOff>390525</xdr:colOff>
      <xdr:row>18</xdr:row>
      <xdr:rowOff>114300</xdr:rowOff>
    </xdr:to>
    <xdr:pic>
      <xdr:nvPicPr>
        <xdr:cNvPr id="9" name="Picture 50" descr="CHINA FLAG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5300" y="6534149"/>
          <a:ext cx="1114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9525</xdr:colOff>
      <xdr:row>0</xdr:row>
      <xdr:rowOff>664660</xdr:rowOff>
    </xdr:from>
    <xdr:ext cx="6488123" cy="937629"/>
    <xdr:sp macro="" textlink="">
      <xdr:nvSpPr>
        <xdr:cNvPr id="2" name="Rectangle 1"/>
        <xdr:cNvSpPr/>
      </xdr:nvSpPr>
      <xdr:spPr>
        <a:xfrm>
          <a:off x="9525" y="664660"/>
          <a:ext cx="648812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Schedule</a:t>
          </a:r>
          <a:r>
            <a:rPr lang="en-US" sz="5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Summary</a:t>
          </a:r>
          <a:endParaRPr lang="en-US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687917</xdr:colOff>
      <xdr:row>0</xdr:row>
      <xdr:rowOff>495300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323850</xdr:colOff>
      <xdr:row>1</xdr:row>
      <xdr:rowOff>495300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228600</xdr:colOff>
      <xdr:row>1</xdr:row>
      <xdr:rowOff>495300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1009650</xdr:colOff>
      <xdr:row>1</xdr:row>
      <xdr:rowOff>495300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8</xdr:col>
      <xdr:colOff>95250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352425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9</xdr:col>
      <xdr:colOff>476250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266700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9524</xdr:rowOff>
    </xdr:from>
    <xdr:to>
      <xdr:col>3</xdr:col>
      <xdr:colOff>1133475</xdr:colOff>
      <xdr:row>2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61949"/>
          <a:ext cx="95631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9</xdr:col>
      <xdr:colOff>514350</xdr:colOff>
      <xdr:row>1</xdr:row>
      <xdr:rowOff>495300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342900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</xdr:col>
      <xdr:colOff>1581150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266700"/>
          <a:ext cx="48672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9</xdr:col>
      <xdr:colOff>28575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257175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466725</xdr:colOff>
      <xdr:row>1</xdr:row>
      <xdr:rowOff>495300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276225</xdr:colOff>
      <xdr:row>1</xdr:row>
      <xdr:rowOff>495300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0477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han-dtt@pancon.co.kr" TargetMode="External"/><Relationship Id="rId3" Type="http://schemas.openxmlformats.org/officeDocument/2006/relationships/hyperlink" Target="mailto:vu-dh@pancon.co.kr" TargetMode="External"/><Relationship Id="rId7" Type="http://schemas.openxmlformats.org/officeDocument/2006/relationships/hyperlink" Target="mailto:trang-htt@pancon.co.kr" TargetMode="External"/><Relationship Id="rId2" Type="http://schemas.openxmlformats.org/officeDocument/2006/relationships/hyperlink" Target="mailto:hong-ltt@pancon.co.kr" TargetMode="External"/><Relationship Id="rId1" Type="http://schemas.openxmlformats.org/officeDocument/2006/relationships/hyperlink" Target="mailto:lananh-tt@pancon.co.kr" TargetMode="External"/><Relationship Id="rId6" Type="http://schemas.openxmlformats.org/officeDocument/2006/relationships/hyperlink" Target="mailto:bao-dq@pancon.co,kr" TargetMode="External"/><Relationship Id="rId5" Type="http://schemas.openxmlformats.org/officeDocument/2006/relationships/hyperlink" Target="mailto:pha-ltk@pancon.co.kr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thong-vt@pancon.co.kr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5"/>
  <sheetViews>
    <sheetView showGridLines="0" topLeftCell="A15" zoomScale="90" zoomScaleNormal="90" workbookViewId="0">
      <selection activeCell="H33" sqref="H33"/>
    </sheetView>
  </sheetViews>
  <sheetFormatPr defaultColWidth="8.85546875" defaultRowHeight="15"/>
  <cols>
    <col min="1" max="1" width="18.28515625" customWidth="1"/>
    <col min="2" max="2" width="14.28515625" customWidth="1"/>
    <col min="3" max="3" width="27.28515625" customWidth="1"/>
    <col min="4" max="5" width="16.7109375" customWidth="1"/>
    <col min="6" max="6" width="20.28515625" customWidth="1"/>
    <col min="7" max="9" width="16.7109375" customWidth="1"/>
    <col min="10" max="10" width="23.140625" customWidth="1"/>
    <col min="11" max="11" width="13" customWidth="1"/>
    <col min="12" max="12" width="12.5703125" customWidth="1"/>
    <col min="13" max="13" width="15.5703125" customWidth="1"/>
    <col min="14" max="14" width="3.28515625" customWidth="1"/>
    <col min="15" max="15" width="19.140625" customWidth="1"/>
    <col min="16" max="16" width="11.85546875" customWidth="1"/>
    <col min="17" max="17" width="23.7109375" customWidth="1"/>
  </cols>
  <sheetData>
    <row r="1" spans="1:129" s="4" customFormat="1" ht="90.75" customHeight="1">
      <c r="A1" s="111"/>
      <c r="B1" s="40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"/>
      <c r="S1" s="1"/>
      <c r="T1" s="1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</row>
    <row r="3" spans="1:129" ht="15" customHeight="1">
      <c r="P3" s="48"/>
      <c r="Q3" s="48"/>
      <c r="R3" s="48"/>
      <c r="S3" s="48"/>
      <c r="T3" s="48"/>
      <c r="U3" s="48"/>
      <c r="V3" s="48"/>
    </row>
    <row r="4" spans="1:129" ht="16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N4" s="48"/>
      <c r="P4" s="48"/>
      <c r="Q4" s="48"/>
      <c r="R4" s="48"/>
      <c r="S4" s="48"/>
      <c r="T4" s="48"/>
      <c r="U4" s="48"/>
      <c r="V4" s="48"/>
    </row>
    <row r="5" spans="1:129" ht="21" thickBot="1">
      <c r="A5" s="243" t="s">
        <v>36</v>
      </c>
      <c r="B5" s="244"/>
      <c r="C5" s="245" t="s">
        <v>37</v>
      </c>
      <c r="D5" s="246"/>
      <c r="E5" s="246"/>
      <c r="F5" s="247"/>
      <c r="G5" s="213" t="s">
        <v>15</v>
      </c>
      <c r="H5" s="213"/>
      <c r="I5" s="213"/>
      <c r="J5" s="213"/>
      <c r="K5" s="213"/>
      <c r="L5" s="213"/>
      <c r="M5" s="213"/>
      <c r="N5" s="214"/>
    </row>
    <row r="6" spans="1:129" ht="18.75" customHeight="1">
      <c r="A6" s="238" t="s">
        <v>38</v>
      </c>
      <c r="B6" s="248"/>
      <c r="C6" s="223" t="s">
        <v>16</v>
      </c>
      <c r="D6" s="224"/>
      <c r="E6" s="224"/>
      <c r="F6" s="225"/>
      <c r="G6" s="222" t="s">
        <v>148</v>
      </c>
      <c r="H6" s="222"/>
      <c r="I6" s="222"/>
      <c r="J6" s="222"/>
      <c r="K6" s="222" t="s">
        <v>203</v>
      </c>
      <c r="L6" s="222"/>
      <c r="M6" s="218"/>
      <c r="N6" s="219"/>
    </row>
    <row r="7" spans="1:129" ht="19.5" customHeight="1">
      <c r="A7" s="50"/>
      <c r="B7" s="170"/>
      <c r="C7" s="249" t="s">
        <v>4</v>
      </c>
      <c r="D7" s="232"/>
      <c r="E7" s="232"/>
      <c r="F7" s="250"/>
      <c r="G7" s="215" t="s">
        <v>147</v>
      </c>
      <c r="H7" s="215"/>
      <c r="I7" s="215"/>
      <c r="J7" s="215"/>
      <c r="K7" s="215" t="s">
        <v>202</v>
      </c>
      <c r="L7" s="215"/>
      <c r="M7" s="215" t="s">
        <v>146</v>
      </c>
      <c r="N7" s="220"/>
    </row>
    <row r="8" spans="1:129" ht="18" customHeight="1">
      <c r="A8" s="50"/>
      <c r="B8" s="170"/>
      <c r="C8" s="172" t="s">
        <v>3</v>
      </c>
      <c r="D8" s="169"/>
      <c r="E8" s="169"/>
      <c r="F8" s="173"/>
      <c r="G8" s="215" t="s">
        <v>149</v>
      </c>
      <c r="H8" s="215"/>
      <c r="I8" s="167"/>
      <c r="J8" s="167"/>
      <c r="K8" s="215"/>
      <c r="L8" s="215"/>
      <c r="M8" s="215" t="s">
        <v>145</v>
      </c>
      <c r="N8" s="220"/>
    </row>
    <row r="9" spans="1:129" ht="21.75" customHeight="1" thickBot="1">
      <c r="A9" s="51"/>
      <c r="B9" s="171"/>
      <c r="C9" s="253"/>
      <c r="D9" s="254"/>
      <c r="E9" s="254"/>
      <c r="F9" s="255"/>
      <c r="G9" s="217"/>
      <c r="H9" s="217"/>
      <c r="I9" s="217"/>
      <c r="J9" s="217"/>
      <c r="K9" s="217"/>
      <c r="L9" s="217"/>
      <c r="M9" s="217"/>
      <c r="N9" s="221"/>
    </row>
    <row r="10" spans="1:129" ht="23.25" customHeight="1">
      <c r="A10" s="238" t="s">
        <v>39</v>
      </c>
      <c r="B10" s="248"/>
      <c r="C10" s="223" t="s">
        <v>11</v>
      </c>
      <c r="D10" s="224"/>
      <c r="E10" s="224"/>
      <c r="F10" s="225"/>
      <c r="G10" s="215" t="s">
        <v>150</v>
      </c>
      <c r="H10" s="215"/>
      <c r="I10" s="215"/>
      <c r="J10" s="215"/>
      <c r="K10" s="215" t="s">
        <v>184</v>
      </c>
      <c r="L10" s="215"/>
      <c r="M10" s="215" t="s">
        <v>153</v>
      </c>
      <c r="N10" s="220"/>
    </row>
    <row r="11" spans="1:129" ht="21.75" customHeight="1">
      <c r="A11" s="50"/>
      <c r="B11" s="170"/>
      <c r="C11" s="226" t="s">
        <v>168</v>
      </c>
      <c r="D11" s="227"/>
      <c r="E11" s="227"/>
      <c r="F11" s="228"/>
      <c r="G11" s="215" t="s">
        <v>151</v>
      </c>
      <c r="H11" s="215"/>
      <c r="I11" s="215"/>
      <c r="J11" s="215"/>
      <c r="K11" s="215" t="s">
        <v>186</v>
      </c>
      <c r="L11" s="215"/>
      <c r="M11" s="215" t="s">
        <v>154</v>
      </c>
      <c r="N11" s="220"/>
    </row>
    <row r="12" spans="1:129" ht="21.75" customHeight="1">
      <c r="A12" s="50"/>
      <c r="B12" s="170"/>
      <c r="C12" s="249" t="s">
        <v>246</v>
      </c>
      <c r="D12" s="232"/>
      <c r="E12" s="232"/>
      <c r="F12" s="250"/>
      <c r="G12" s="188"/>
      <c r="H12" s="188"/>
      <c r="I12" s="188"/>
      <c r="J12" s="188"/>
      <c r="K12" s="215" t="s">
        <v>247</v>
      </c>
      <c r="L12" s="215"/>
      <c r="M12" s="188"/>
      <c r="N12" s="189"/>
    </row>
    <row r="13" spans="1:129" ht="23.25" customHeight="1" thickBot="1">
      <c r="A13" s="51"/>
      <c r="B13" s="171"/>
      <c r="C13" s="253" t="s">
        <v>231</v>
      </c>
      <c r="D13" s="254"/>
      <c r="E13" s="254"/>
      <c r="F13" s="255"/>
      <c r="G13" s="217" t="s">
        <v>152</v>
      </c>
      <c r="H13" s="217"/>
      <c r="I13" s="216"/>
      <c r="J13" s="216"/>
      <c r="K13" s="217" t="s">
        <v>185</v>
      </c>
      <c r="L13" s="217"/>
      <c r="M13" s="217" t="s">
        <v>161</v>
      </c>
      <c r="N13" s="221"/>
    </row>
    <row r="14" spans="1:129" ht="23.25" customHeight="1">
      <c r="A14" s="251" t="s">
        <v>100</v>
      </c>
      <c r="B14" s="252"/>
      <c r="C14" s="168" t="s">
        <v>123</v>
      </c>
      <c r="D14" s="169"/>
      <c r="E14" s="169"/>
      <c r="F14" s="169"/>
      <c r="G14" s="149"/>
      <c r="H14" s="120"/>
      <c r="I14" s="120"/>
      <c r="J14" s="120"/>
      <c r="K14" s="215"/>
      <c r="L14" s="215"/>
      <c r="M14" s="187" t="s">
        <v>161</v>
      </c>
      <c r="N14" s="176"/>
    </row>
    <row r="15" spans="1:129" ht="23.25" customHeight="1">
      <c r="A15" s="118"/>
      <c r="B15" s="119"/>
      <c r="C15" s="168" t="s">
        <v>90</v>
      </c>
      <c r="D15" s="169"/>
      <c r="E15" s="169"/>
      <c r="F15" s="169"/>
      <c r="G15" s="149"/>
      <c r="H15" s="120"/>
      <c r="I15" s="120"/>
      <c r="J15" s="120"/>
      <c r="K15" s="215"/>
      <c r="L15" s="215"/>
      <c r="M15" s="187" t="s">
        <v>146</v>
      </c>
      <c r="N15" s="176"/>
    </row>
    <row r="16" spans="1:129" ht="23.25" hidden="1" customHeight="1">
      <c r="A16" s="50"/>
      <c r="B16" s="52"/>
      <c r="C16" s="168" t="s">
        <v>143</v>
      </c>
      <c r="D16" s="169"/>
      <c r="E16" s="169"/>
      <c r="F16" s="169"/>
      <c r="G16" s="149"/>
      <c r="H16" s="120"/>
      <c r="I16" s="120"/>
      <c r="J16" s="120"/>
      <c r="K16" s="215"/>
      <c r="L16" s="215"/>
      <c r="M16" s="187" t="s">
        <v>155</v>
      </c>
      <c r="N16" s="176"/>
    </row>
    <row r="17" spans="1:18" ht="23.25" hidden="1" customHeight="1">
      <c r="A17" s="50"/>
      <c r="B17" s="52"/>
      <c r="C17" s="168" t="s">
        <v>144</v>
      </c>
      <c r="D17" s="169"/>
      <c r="E17" s="169"/>
      <c r="F17" s="169"/>
      <c r="G17" s="149"/>
      <c r="H17" s="120"/>
      <c r="I17" s="120"/>
      <c r="J17" s="120"/>
      <c r="K17" s="215"/>
      <c r="L17" s="215"/>
      <c r="M17" s="187" t="s">
        <v>156</v>
      </c>
      <c r="N17" s="176"/>
    </row>
    <row r="18" spans="1:18" ht="27.75" customHeight="1">
      <c r="A18" s="229"/>
      <c r="B18" s="230"/>
      <c r="C18" s="231" t="s">
        <v>89</v>
      </c>
      <c r="D18" s="232"/>
      <c r="E18" s="232"/>
      <c r="F18" s="232"/>
      <c r="G18" s="149"/>
      <c r="H18" s="120"/>
      <c r="I18" s="120"/>
      <c r="J18" s="120"/>
      <c r="K18" s="217" t="s">
        <v>186</v>
      </c>
      <c r="L18" s="217"/>
      <c r="M18" s="187" t="s">
        <v>245</v>
      </c>
      <c r="N18" s="176"/>
    </row>
    <row r="19" spans="1:18" ht="20.25" customHeight="1">
      <c r="A19" s="50"/>
      <c r="B19" s="52"/>
      <c r="C19" s="231" t="s">
        <v>103</v>
      </c>
      <c r="D19" s="232"/>
      <c r="E19" s="232"/>
      <c r="F19" s="232"/>
      <c r="G19" s="149"/>
      <c r="H19" s="120"/>
      <c r="I19" s="120"/>
      <c r="J19" s="120"/>
      <c r="K19" s="215"/>
      <c r="L19" s="215"/>
      <c r="M19" s="215" t="s">
        <v>157</v>
      </c>
      <c r="N19" s="220"/>
    </row>
    <row r="20" spans="1:18" ht="23.25" customHeight="1" thickBot="1">
      <c r="A20" s="51"/>
      <c r="B20" s="53"/>
      <c r="C20" s="168" t="s">
        <v>104</v>
      </c>
      <c r="D20" s="169"/>
      <c r="E20" s="104"/>
      <c r="F20" s="104"/>
      <c r="G20" s="150"/>
      <c r="H20" s="151"/>
      <c r="I20" s="151"/>
      <c r="J20" s="151"/>
      <c r="K20" s="217"/>
      <c r="L20" s="217"/>
      <c r="M20" s="217" t="s">
        <v>158</v>
      </c>
      <c r="N20" s="221"/>
    </row>
    <row r="21" spans="1:18" ht="21.75" customHeight="1">
      <c r="A21" s="238" t="s">
        <v>101</v>
      </c>
      <c r="B21" s="239"/>
      <c r="C21" s="240" t="s">
        <v>116</v>
      </c>
      <c r="D21" s="241"/>
      <c r="E21" s="241"/>
      <c r="F21" s="241"/>
      <c r="G21" s="122"/>
      <c r="H21" s="120"/>
      <c r="I21" s="120"/>
      <c r="J21" s="120"/>
      <c r="K21" s="215"/>
      <c r="L21" s="215"/>
      <c r="M21" s="215" t="s">
        <v>159</v>
      </c>
      <c r="N21" s="220"/>
    </row>
    <row r="22" spans="1:18" ht="24.75" customHeight="1">
      <c r="A22" s="50"/>
      <c r="B22" s="52"/>
      <c r="C22" s="231" t="s">
        <v>102</v>
      </c>
      <c r="D22" s="232"/>
      <c r="E22" s="232"/>
      <c r="F22" s="232"/>
      <c r="G22" s="122"/>
      <c r="H22" s="120"/>
      <c r="I22" s="120"/>
      <c r="J22" s="120"/>
      <c r="K22" s="215"/>
      <c r="L22" s="215"/>
      <c r="M22" s="215" t="s">
        <v>160</v>
      </c>
      <c r="N22" s="220"/>
    </row>
    <row r="23" spans="1:18" ht="24.75" customHeight="1">
      <c r="A23" s="50"/>
      <c r="B23" s="52"/>
      <c r="C23" s="168" t="s">
        <v>105</v>
      </c>
      <c r="D23" s="169"/>
      <c r="E23" s="169"/>
      <c r="F23" s="169"/>
      <c r="G23" s="122"/>
      <c r="H23" s="120"/>
      <c r="I23" s="120"/>
      <c r="J23" s="120"/>
      <c r="K23" s="215"/>
      <c r="L23" s="215"/>
      <c r="M23" s="215" t="s">
        <v>158</v>
      </c>
      <c r="N23" s="220"/>
    </row>
    <row r="24" spans="1:18" ht="26.25" customHeight="1" thickBot="1">
      <c r="A24" s="51"/>
      <c r="B24" s="53"/>
      <c r="C24" s="256" t="s">
        <v>117</v>
      </c>
      <c r="D24" s="257"/>
      <c r="E24" s="257"/>
      <c r="F24" s="257"/>
      <c r="G24" s="123"/>
      <c r="H24" s="121"/>
      <c r="I24" s="121"/>
      <c r="J24" s="121"/>
      <c r="K24" s="258"/>
      <c r="L24" s="258"/>
      <c r="M24" s="258" t="s">
        <v>171</v>
      </c>
      <c r="N24" s="259"/>
    </row>
    <row r="25" spans="1:18" ht="15.75">
      <c r="A25" s="102"/>
      <c r="B25" s="103"/>
      <c r="C25" s="101"/>
      <c r="D25" s="6"/>
      <c r="E25" s="6"/>
      <c r="F25" s="6"/>
      <c r="G25" s="16"/>
      <c r="H25" s="16"/>
      <c r="I25" s="16"/>
      <c r="J25" s="16"/>
      <c r="K25" s="9"/>
      <c r="L25" s="10"/>
    </row>
    <row r="26" spans="1:18" ht="15.75">
      <c r="A26" s="54" t="s">
        <v>35</v>
      </c>
      <c r="B26" s="61"/>
      <c r="C26" s="6"/>
      <c r="D26" s="6"/>
      <c r="E26" s="6"/>
    </row>
    <row r="27" spans="1:18" ht="3.75" customHeight="1">
      <c r="E27" s="14"/>
      <c r="F27" s="9"/>
      <c r="G27" s="16"/>
      <c r="H27" s="16"/>
      <c r="I27" s="16"/>
      <c r="J27" s="16"/>
      <c r="K27" s="9"/>
      <c r="L27" s="10"/>
    </row>
    <row r="28" spans="1:18" ht="16.5">
      <c r="A28" s="35" t="s">
        <v>20</v>
      </c>
      <c r="E28" s="16"/>
      <c r="G28" s="16"/>
      <c r="H28" s="16"/>
      <c r="I28" s="16"/>
      <c r="J28" s="16"/>
      <c r="K28" s="6"/>
      <c r="L28" s="12"/>
    </row>
    <row r="29" spans="1:18" ht="14.25" customHeight="1">
      <c r="A29" s="37" t="s">
        <v>31</v>
      </c>
      <c r="B29" s="35"/>
      <c r="C29" s="47" t="s">
        <v>32</v>
      </c>
      <c r="D29" s="34" t="s">
        <v>72</v>
      </c>
      <c r="E29" s="16"/>
      <c r="G29" s="16"/>
      <c r="H29" s="16"/>
      <c r="I29" s="16"/>
      <c r="J29" s="16"/>
      <c r="K29" s="14"/>
      <c r="L29" s="15"/>
    </row>
    <row r="30" spans="1:18" ht="16.5">
      <c r="A30" s="37" t="s">
        <v>106</v>
      </c>
      <c r="B30" s="49"/>
      <c r="C30" s="36" t="s">
        <v>19</v>
      </c>
      <c r="D30" s="34" t="s">
        <v>71</v>
      </c>
      <c r="E30" s="16"/>
      <c r="G30" s="16"/>
      <c r="H30" s="16"/>
      <c r="I30" s="16"/>
      <c r="J30" s="16"/>
      <c r="R30" s="8"/>
    </row>
    <row r="31" spans="1:18" ht="16.5">
      <c r="A31" s="37" t="s">
        <v>217</v>
      </c>
      <c r="B31" s="37"/>
      <c r="C31" s="47" t="s">
        <v>236</v>
      </c>
      <c r="D31" s="34" t="s">
        <v>169</v>
      </c>
      <c r="E31" s="16"/>
      <c r="G31" s="16"/>
      <c r="H31" s="16"/>
      <c r="I31" s="16"/>
      <c r="J31" s="16"/>
      <c r="K31" s="16"/>
      <c r="P31" s="7"/>
      <c r="Q31" s="7"/>
      <c r="R31" s="8"/>
    </row>
    <row r="32" spans="1:18" ht="15.75">
      <c r="E32" s="16"/>
      <c r="G32" s="16"/>
      <c r="H32" s="16"/>
      <c r="I32" s="16"/>
      <c r="J32" s="16"/>
      <c r="K32" s="16"/>
      <c r="P32" s="7"/>
      <c r="Q32" s="7"/>
      <c r="R32" s="8"/>
    </row>
    <row r="33" spans="1:35" ht="16.5">
      <c r="A33" s="35" t="s">
        <v>61</v>
      </c>
      <c r="B33" s="37"/>
      <c r="C33" s="36"/>
      <c r="D33" s="17"/>
      <c r="E33" s="16"/>
      <c r="G33" s="16"/>
      <c r="H33" s="16"/>
      <c r="I33" s="16"/>
      <c r="J33" s="16"/>
      <c r="K33" s="16"/>
      <c r="P33" s="26"/>
      <c r="Q33" s="7"/>
    </row>
    <row r="34" spans="1:35" ht="16.5">
      <c r="A34" s="37" t="s">
        <v>25</v>
      </c>
      <c r="B34" s="37"/>
      <c r="C34" s="36" t="s">
        <v>22</v>
      </c>
      <c r="D34" s="33" t="s">
        <v>74</v>
      </c>
      <c r="E34" s="16"/>
      <c r="K34" s="16"/>
      <c r="P34" s="26"/>
      <c r="Q34" s="7"/>
      <c r="U34" s="45"/>
    </row>
    <row r="35" spans="1:35" ht="16.5">
      <c r="A35" s="37" t="s">
        <v>308</v>
      </c>
      <c r="B35" s="37"/>
      <c r="C35" s="36" t="s">
        <v>309</v>
      </c>
      <c r="D35" s="33" t="s">
        <v>310</v>
      </c>
      <c r="E35" s="16"/>
      <c r="K35" s="16"/>
      <c r="P35" s="26"/>
      <c r="Q35" s="7"/>
      <c r="U35" s="45"/>
    </row>
    <row r="36" spans="1:35" ht="16.5">
      <c r="A36" s="37" t="s">
        <v>27</v>
      </c>
      <c r="B36" s="35"/>
      <c r="C36" s="36" t="s">
        <v>28</v>
      </c>
      <c r="D36" s="33" t="s">
        <v>75</v>
      </c>
      <c r="E36" s="16"/>
      <c r="K36" s="16"/>
      <c r="P36" s="26"/>
      <c r="Q36" s="7"/>
      <c r="U36" s="45"/>
    </row>
    <row r="37" spans="1:35" ht="16.5">
      <c r="A37" s="37" t="s">
        <v>118</v>
      </c>
      <c r="B37" s="35"/>
      <c r="C37" s="36" t="s">
        <v>120</v>
      </c>
      <c r="D37" s="33" t="s">
        <v>119</v>
      </c>
      <c r="E37" s="16"/>
      <c r="I37" s="110"/>
      <c r="K37" s="16"/>
      <c r="P37" s="26"/>
      <c r="Q37" s="7"/>
      <c r="U37" s="45"/>
    </row>
    <row r="38" spans="1:35" ht="17.25" customHeight="1">
      <c r="A38" s="37" t="s">
        <v>216</v>
      </c>
      <c r="C38" s="152" t="s">
        <v>219</v>
      </c>
      <c r="D38" s="34" t="s">
        <v>221</v>
      </c>
      <c r="I38" s="61"/>
      <c r="K38" s="16"/>
      <c r="P38" s="26"/>
      <c r="Q38" s="7"/>
      <c r="U38" s="45"/>
    </row>
    <row r="39" spans="1:35" ht="16.5">
      <c r="A39" s="35" t="s">
        <v>62</v>
      </c>
      <c r="B39" s="37"/>
      <c r="C39" s="36"/>
      <c r="D39" s="33"/>
      <c r="E39" s="16"/>
      <c r="K39" s="16"/>
      <c r="P39" s="7"/>
      <c r="Q39" s="7"/>
      <c r="R39" s="8"/>
      <c r="U39" s="45"/>
    </row>
    <row r="40" spans="1:35" ht="16.5">
      <c r="A40" s="37" t="s">
        <v>26</v>
      </c>
      <c r="B40" s="37"/>
      <c r="C40" s="36" t="s">
        <v>23</v>
      </c>
      <c r="D40" s="34" t="s">
        <v>76</v>
      </c>
      <c r="P40" s="7"/>
      <c r="Q40" s="7"/>
      <c r="R40" s="8"/>
      <c r="U40" s="45"/>
    </row>
    <row r="41" spans="1:35" ht="16.5">
      <c r="A41" s="37" t="s">
        <v>24</v>
      </c>
      <c r="B41" s="37"/>
      <c r="C41" s="36" t="s">
        <v>21</v>
      </c>
      <c r="D41" s="33" t="s">
        <v>73</v>
      </c>
      <c r="E41" s="16"/>
      <c r="K41" s="16"/>
      <c r="P41" s="7"/>
      <c r="Q41" s="7"/>
      <c r="R41" s="8"/>
      <c r="U41" s="45"/>
    </row>
    <row r="42" spans="1:35" s="7" customFormat="1" ht="16.5">
      <c r="A42" s="37" t="s">
        <v>218</v>
      </c>
      <c r="B42" s="37"/>
      <c r="C42" s="36" t="s">
        <v>235</v>
      </c>
      <c r="D42" s="33" t="s">
        <v>220</v>
      </c>
      <c r="E42" s="16"/>
      <c r="K42" s="16"/>
      <c r="N42" s="13"/>
      <c r="O42"/>
      <c r="R42" s="8"/>
      <c r="S42"/>
      <c r="T42"/>
      <c r="U42" s="45"/>
      <c r="AH42"/>
      <c r="AI42"/>
    </row>
    <row r="43" spans="1:35" s="7" customFormat="1" ht="8.25" customHeight="1">
      <c r="B43" s="37"/>
      <c r="E43"/>
      <c r="K43" s="16"/>
      <c r="N43" s="13"/>
      <c r="O43"/>
      <c r="R43"/>
      <c r="S43"/>
      <c r="T43"/>
      <c r="U43" s="46"/>
      <c r="AH43"/>
      <c r="AI43"/>
    </row>
    <row r="44" spans="1:35" s="7" customFormat="1" ht="16.5">
      <c r="A44" s="68" t="s">
        <v>170</v>
      </c>
      <c r="B44" s="37"/>
      <c r="C44" s="36"/>
      <c r="D44" s="36"/>
      <c r="E44"/>
      <c r="F44" s="34"/>
      <c r="K44"/>
      <c r="M44" s="11"/>
      <c r="N44" s="11"/>
      <c r="O44"/>
      <c r="R44"/>
      <c r="S44"/>
      <c r="T44"/>
      <c r="AH44"/>
      <c r="AI44"/>
    </row>
    <row r="45" spans="1:35" s="7" customFormat="1" ht="17.25" thickBot="1">
      <c r="B45" s="35"/>
      <c r="C45" s="36"/>
      <c r="D45" s="36"/>
      <c r="E45"/>
      <c r="F45" s="34"/>
      <c r="K45"/>
      <c r="M45" s="11"/>
      <c r="N45" s="11"/>
      <c r="R45"/>
      <c r="S45"/>
      <c r="T45"/>
      <c r="AH45"/>
      <c r="AI45"/>
    </row>
    <row r="46" spans="1:35" s="7" customFormat="1" ht="15.75">
      <c r="A46" s="158" t="s">
        <v>40</v>
      </c>
      <c r="B46" s="158" t="s">
        <v>41</v>
      </c>
      <c r="C46" s="158" t="s">
        <v>42</v>
      </c>
      <c r="D46" s="159" t="s">
        <v>43</v>
      </c>
      <c r="E46" s="160" t="s">
        <v>44</v>
      </c>
      <c r="F46" s="234" t="s">
        <v>208</v>
      </c>
      <c r="G46" s="242"/>
      <c r="H46" s="234" t="s">
        <v>209</v>
      </c>
      <c r="I46" s="235"/>
      <c r="J46" s="161" t="s">
        <v>14</v>
      </c>
      <c r="L46" s="11"/>
      <c r="M46" s="11"/>
      <c r="Q46"/>
      <c r="R46"/>
      <c r="S46"/>
      <c r="AG46"/>
      <c r="AH46"/>
    </row>
    <row r="47" spans="1:35" s="7" customFormat="1" ht="23.25" customHeight="1">
      <c r="A47" s="237" t="s">
        <v>45</v>
      </c>
      <c r="B47" s="162" t="s">
        <v>166</v>
      </c>
      <c r="C47" s="162" t="s">
        <v>47</v>
      </c>
      <c r="D47" s="233" t="s">
        <v>232</v>
      </c>
      <c r="E47" s="233"/>
      <c r="F47" s="233"/>
      <c r="G47" s="233"/>
      <c r="H47" s="233"/>
      <c r="I47" s="233"/>
      <c r="J47" s="177" t="s">
        <v>234</v>
      </c>
      <c r="K47" s="26"/>
      <c r="L47" s="11"/>
      <c r="M47" s="11"/>
      <c r="Q47"/>
      <c r="R47"/>
      <c r="S47"/>
      <c r="AG47"/>
      <c r="AH47"/>
    </row>
    <row r="48" spans="1:35" ht="24.75" customHeight="1">
      <c r="A48" s="237"/>
      <c r="B48" s="162" t="s">
        <v>48</v>
      </c>
      <c r="C48" s="162" t="s">
        <v>49</v>
      </c>
      <c r="D48" s="163">
        <v>120</v>
      </c>
      <c r="E48" s="163">
        <v>180</v>
      </c>
      <c r="F48" s="233">
        <v>145</v>
      </c>
      <c r="G48" s="233"/>
      <c r="H48" s="236">
        <v>230</v>
      </c>
      <c r="I48" s="236"/>
      <c r="J48" s="163"/>
      <c r="K48" s="61"/>
    </row>
    <row r="49" spans="1:35" ht="24.75" customHeight="1">
      <c r="A49" s="237"/>
      <c r="B49" s="166" t="s">
        <v>46</v>
      </c>
      <c r="C49" s="166" t="s">
        <v>230</v>
      </c>
      <c r="D49" s="233" t="s">
        <v>228</v>
      </c>
      <c r="E49" s="233"/>
      <c r="F49" s="233"/>
      <c r="G49" s="233"/>
      <c r="H49" s="233"/>
      <c r="I49" s="233"/>
      <c r="J49" s="165" t="s">
        <v>229</v>
      </c>
      <c r="K49" s="61"/>
    </row>
    <row r="50" spans="1:35" ht="24.75" customHeight="1">
      <c r="A50" s="237"/>
      <c r="B50" s="162" t="s">
        <v>46</v>
      </c>
      <c r="C50" s="162" t="s">
        <v>50</v>
      </c>
      <c r="D50" s="233" t="s">
        <v>233</v>
      </c>
      <c r="E50" s="233"/>
      <c r="F50" s="233"/>
      <c r="G50" s="233"/>
      <c r="H50" s="233"/>
      <c r="I50" s="233"/>
      <c r="J50" s="163" t="s">
        <v>234</v>
      </c>
      <c r="K50" s="61"/>
    </row>
    <row r="51" spans="1:35" s="7" customFormat="1" ht="47.25" customHeight="1">
      <c r="A51" s="237"/>
      <c r="B51" s="162" t="s">
        <v>166</v>
      </c>
      <c r="C51" s="201" t="s">
        <v>279</v>
      </c>
      <c r="D51" s="237" t="s">
        <v>167</v>
      </c>
      <c r="E51" s="237"/>
      <c r="F51" s="237"/>
      <c r="G51" s="237"/>
      <c r="H51" s="237"/>
      <c r="I51" s="237"/>
      <c r="J51" s="164" t="s">
        <v>225</v>
      </c>
      <c r="K51" s="60"/>
      <c r="L51" s="60"/>
      <c r="M51"/>
      <c r="N51"/>
      <c r="O51"/>
      <c r="P51"/>
      <c r="AD51"/>
      <c r="AE51"/>
    </row>
    <row r="52" spans="1:35" s="7" customFormat="1" ht="47.25" customHeight="1">
      <c r="A52" s="237"/>
      <c r="B52" s="162" t="s">
        <v>46</v>
      </c>
      <c r="C52" s="201" t="s">
        <v>280</v>
      </c>
      <c r="D52" s="233" t="s">
        <v>226</v>
      </c>
      <c r="E52" s="233"/>
      <c r="F52" s="233"/>
      <c r="G52" s="233"/>
      <c r="H52" s="233"/>
      <c r="I52" s="233"/>
      <c r="J52" s="164" t="s">
        <v>227</v>
      </c>
      <c r="K52" s="60"/>
      <c r="L52" s="60"/>
      <c r="M52"/>
      <c r="N52"/>
      <c r="O52"/>
      <c r="P52"/>
      <c r="AD52"/>
      <c r="AE52"/>
    </row>
    <row r="53" spans="1:35" s="7" customFormat="1" ht="24" customHeight="1">
      <c r="C53"/>
      <c r="D53"/>
      <c r="E53"/>
      <c r="F53"/>
      <c r="G53" s="95"/>
      <c r="I53" s="95"/>
      <c r="J53" s="95"/>
      <c r="O53"/>
      <c r="P53"/>
      <c r="Q53"/>
      <c r="AE53"/>
      <c r="AF53"/>
    </row>
    <row r="54" spans="1:35" s="7" customFormat="1" ht="21" customHeight="1">
      <c r="C54"/>
      <c r="D54"/>
      <c r="E54" s="5"/>
      <c r="F54" s="5"/>
      <c r="G54" s="88"/>
      <c r="I54" s="88"/>
      <c r="J54" s="88"/>
      <c r="O54"/>
      <c r="P54"/>
      <c r="Q54"/>
      <c r="AE54"/>
      <c r="AF54"/>
    </row>
    <row r="55" spans="1:35" s="7" customFormat="1">
      <c r="C55"/>
      <c r="D55"/>
      <c r="E55"/>
      <c r="F55"/>
      <c r="G55" s="88"/>
      <c r="I55" s="88"/>
      <c r="J55" s="88"/>
      <c r="K55"/>
      <c r="L55"/>
      <c r="M55"/>
      <c r="P55" s="11"/>
      <c r="Q55" s="11"/>
      <c r="T55"/>
      <c r="AH55"/>
      <c r="AI55"/>
    </row>
    <row r="56" spans="1:35" s="7" customFormat="1" ht="27" customHeight="1">
      <c r="A56" s="69" t="s">
        <v>30</v>
      </c>
      <c r="B56" s="69"/>
      <c r="C56" s="78" t="s">
        <v>33</v>
      </c>
      <c r="D56" s="78"/>
      <c r="E56" s="69"/>
      <c r="F56" s="70"/>
      <c r="G56" s="88"/>
      <c r="I56" s="88"/>
      <c r="J56" s="88"/>
      <c r="K56" s="5"/>
      <c r="L56"/>
      <c r="M56" s="44"/>
      <c r="N56" s="65"/>
      <c r="O56" s="65"/>
      <c r="P56" s="11"/>
      <c r="Q56" s="11"/>
      <c r="T56"/>
      <c r="AH56"/>
      <c r="AI56"/>
    </row>
    <row r="57" spans="1:35" s="7" customFormat="1" ht="18" customHeight="1">
      <c r="A57" s="94" t="s">
        <v>34</v>
      </c>
      <c r="B57" s="94"/>
      <c r="C57" s="95"/>
      <c r="D57" s="94" t="s">
        <v>63</v>
      </c>
      <c r="E57" s="95"/>
      <c r="G57" s="96" t="s">
        <v>64</v>
      </c>
      <c r="H57" s="88"/>
      <c r="I57" s="88"/>
      <c r="J57" s="88"/>
      <c r="K57"/>
      <c r="L57"/>
      <c r="M57" s="43"/>
      <c r="N57" s="66"/>
      <c r="O57" s="67"/>
      <c r="P57" s="11"/>
      <c r="Q57" s="11"/>
      <c r="T57"/>
      <c r="AH57"/>
      <c r="AI57"/>
    </row>
    <row r="58" spans="1:35" s="76" customFormat="1" ht="17.25" customHeight="1">
      <c r="A58" s="88" t="s">
        <v>77</v>
      </c>
      <c r="B58" s="88"/>
      <c r="C58" s="88"/>
      <c r="D58" s="95" t="s">
        <v>79</v>
      </c>
      <c r="E58" s="88"/>
      <c r="G58" s="88" t="s">
        <v>52</v>
      </c>
      <c r="H58" s="93"/>
      <c r="I58" s="93"/>
      <c r="J58" s="93"/>
      <c r="K58" s="70"/>
      <c r="L58" s="71"/>
      <c r="M58" s="72"/>
      <c r="N58" s="73"/>
      <c r="O58" s="74"/>
      <c r="P58" s="75"/>
      <c r="Q58" s="75"/>
      <c r="R58" s="75"/>
      <c r="S58" s="75"/>
      <c r="T58" s="75"/>
      <c r="AH58" s="77"/>
      <c r="AI58" s="77"/>
    </row>
    <row r="59" spans="1:35" s="83" customFormat="1" ht="18.75" customHeight="1">
      <c r="A59" s="88" t="s">
        <v>78</v>
      </c>
      <c r="B59" s="89"/>
      <c r="C59" s="89"/>
      <c r="D59" s="88" t="s">
        <v>51</v>
      </c>
      <c r="E59" s="88"/>
      <c r="G59" s="88" t="s">
        <v>53</v>
      </c>
      <c r="H59" s="93"/>
      <c r="I59" s="93"/>
      <c r="J59" s="93"/>
      <c r="K59" s="95"/>
      <c r="L59" s="79"/>
      <c r="M59" s="80"/>
      <c r="N59" s="79"/>
      <c r="O59" s="81"/>
      <c r="P59" s="82"/>
      <c r="R59" s="82"/>
      <c r="T59" s="82"/>
    </row>
    <row r="60" spans="1:35" s="59" customFormat="1" ht="16.5">
      <c r="A60" s="88" t="s">
        <v>175</v>
      </c>
      <c r="B60" s="88"/>
      <c r="C60" s="88"/>
      <c r="D60" s="88" t="s">
        <v>176</v>
      </c>
      <c r="E60" s="88"/>
      <c r="G60" s="88" t="s">
        <v>177</v>
      </c>
      <c r="H60" s="93"/>
      <c r="I60" s="93"/>
      <c r="J60" s="93"/>
      <c r="K60" s="88"/>
      <c r="L60" s="63"/>
      <c r="M60" s="64"/>
      <c r="N60" s="62"/>
      <c r="O60" s="62"/>
      <c r="P60" s="56"/>
      <c r="R60" s="56"/>
      <c r="T60" s="56"/>
    </row>
    <row r="61" spans="1:35" s="59" customFormat="1" ht="16.5">
      <c r="A61" s="88" t="s">
        <v>60</v>
      </c>
      <c r="B61" s="88"/>
      <c r="C61" s="90"/>
      <c r="D61" s="90"/>
      <c r="E61" s="88"/>
      <c r="F61" s="88"/>
      <c r="G61" s="93"/>
      <c r="H61" s="93"/>
      <c r="I61" s="93"/>
      <c r="J61" s="93"/>
      <c r="K61" s="88"/>
      <c r="L61" s="63"/>
      <c r="M61" s="62"/>
      <c r="N61" s="62"/>
      <c r="O61" s="62"/>
      <c r="P61" s="56"/>
      <c r="R61" s="56"/>
      <c r="T61" s="56"/>
    </row>
    <row r="62" spans="1:35" s="59" customFormat="1" ht="16.5">
      <c r="C62" s="92"/>
      <c r="D62" s="92"/>
      <c r="E62" s="93"/>
      <c r="F62" s="93"/>
      <c r="G62" s="93"/>
      <c r="H62" s="93"/>
      <c r="I62" s="93"/>
      <c r="J62" s="93"/>
      <c r="K62" s="88"/>
      <c r="L62" s="63"/>
      <c r="M62" s="62"/>
      <c r="N62" s="62"/>
      <c r="O62" s="62"/>
      <c r="P62" s="56"/>
      <c r="R62" s="56"/>
      <c r="S62" s="58"/>
      <c r="T62" s="56"/>
      <c r="AH62" s="58"/>
      <c r="AI62" s="58"/>
    </row>
    <row r="63" spans="1:35" s="59" customFormat="1" ht="16.5">
      <c r="C63" s="93"/>
      <c r="D63" s="93"/>
      <c r="E63" s="93"/>
      <c r="F63" s="93"/>
      <c r="G63" s="93"/>
      <c r="H63" s="93"/>
      <c r="I63" s="93"/>
      <c r="J63" s="93"/>
      <c r="K63" s="88"/>
      <c r="L63" s="57"/>
      <c r="P63" s="56"/>
      <c r="Q63" s="56"/>
      <c r="R63" s="56"/>
      <c r="S63" s="56"/>
      <c r="T63" s="56"/>
      <c r="AH63" s="58"/>
      <c r="AI63" s="58"/>
    </row>
    <row r="64" spans="1:35">
      <c r="C64" s="93"/>
      <c r="D64" s="93"/>
      <c r="E64" s="93"/>
      <c r="F64" s="93"/>
      <c r="K64" s="93"/>
      <c r="R64" s="7"/>
      <c r="S64" s="7"/>
      <c r="T64" s="7"/>
      <c r="AH64" s="7"/>
      <c r="AI64" s="7"/>
    </row>
    <row r="65" spans="1:35">
      <c r="A65" s="91"/>
      <c r="B65" s="91"/>
      <c r="C65" s="93"/>
      <c r="D65" s="93"/>
      <c r="E65" s="93"/>
      <c r="F65" s="93"/>
      <c r="K65" s="93"/>
      <c r="R65" s="7"/>
      <c r="S65" s="7"/>
      <c r="T65" s="7"/>
      <c r="AH65" s="7"/>
      <c r="AI65" s="7"/>
    </row>
    <row r="66" spans="1:35">
      <c r="A66" s="93"/>
      <c r="B66" s="93"/>
      <c r="C66" s="93"/>
      <c r="D66" s="93"/>
      <c r="E66" s="93"/>
      <c r="F66" s="93"/>
      <c r="K66" s="93"/>
      <c r="R66" s="7"/>
      <c r="S66" s="7"/>
    </row>
    <row r="67" spans="1:35">
      <c r="A67" s="93"/>
      <c r="B67" s="93"/>
      <c r="C67" s="93"/>
      <c r="D67" s="93"/>
      <c r="E67" s="93"/>
      <c r="F67" s="93"/>
      <c r="K67" s="93"/>
    </row>
    <row r="68" spans="1:35">
      <c r="A68" s="93"/>
      <c r="B68" s="93"/>
      <c r="K68" s="93"/>
      <c r="T68" s="7"/>
      <c r="AH68" s="7"/>
      <c r="AI68" s="7"/>
    </row>
    <row r="69" spans="1:35">
      <c r="A69" s="93"/>
      <c r="B69" s="93"/>
      <c r="K69" s="93"/>
      <c r="T69" s="7"/>
      <c r="AH69" s="7"/>
      <c r="AI69" s="7"/>
    </row>
    <row r="70" spans="1:35">
      <c r="A70" s="93"/>
      <c r="B70" s="93"/>
      <c r="T70" s="7"/>
      <c r="AH70" s="7"/>
      <c r="AI70" s="7"/>
    </row>
    <row r="71" spans="1:35">
      <c r="T71" s="7"/>
      <c r="AH71" s="7"/>
      <c r="AI71" s="7"/>
    </row>
    <row r="72" spans="1:35">
      <c r="T72" s="7"/>
      <c r="AH72" s="7"/>
      <c r="AI72" s="7"/>
    </row>
    <row r="73" spans="1:35">
      <c r="T73" s="7"/>
      <c r="AH73" s="7"/>
      <c r="AI73" s="7"/>
    </row>
    <row r="74" spans="1:35">
      <c r="T74" s="7"/>
      <c r="AH74" s="7"/>
      <c r="AI74" s="7"/>
    </row>
    <row r="75" spans="1:35">
      <c r="T75" s="7"/>
      <c r="AH75" s="7"/>
      <c r="AI75" s="7"/>
    </row>
  </sheetData>
  <mergeCells count="75">
    <mergeCell ref="M13:N13"/>
    <mergeCell ref="M22:N22"/>
    <mergeCell ref="M23:N23"/>
    <mergeCell ref="M24:N24"/>
    <mergeCell ref="M19:N19"/>
    <mergeCell ref="M20:N20"/>
    <mergeCell ref="M21:N21"/>
    <mergeCell ref="C24:F24"/>
    <mergeCell ref="K23:L23"/>
    <mergeCell ref="K24:L24"/>
    <mergeCell ref="K15:L15"/>
    <mergeCell ref="K16:L16"/>
    <mergeCell ref="K17:L17"/>
    <mergeCell ref="A14:B14"/>
    <mergeCell ref="K8:L8"/>
    <mergeCell ref="K7:L7"/>
    <mergeCell ref="I6:J6"/>
    <mergeCell ref="I7:J7"/>
    <mergeCell ref="K6:L6"/>
    <mergeCell ref="K10:L10"/>
    <mergeCell ref="G11:H11"/>
    <mergeCell ref="G13:H13"/>
    <mergeCell ref="G10:H10"/>
    <mergeCell ref="K14:L14"/>
    <mergeCell ref="G8:H8"/>
    <mergeCell ref="C9:F9"/>
    <mergeCell ref="C13:F13"/>
    <mergeCell ref="C12:F12"/>
    <mergeCell ref="A10:B10"/>
    <mergeCell ref="A5:B5"/>
    <mergeCell ref="C5:F5"/>
    <mergeCell ref="A6:B6"/>
    <mergeCell ref="C6:F6"/>
    <mergeCell ref="C7:F7"/>
    <mergeCell ref="A18:B18"/>
    <mergeCell ref="C18:F18"/>
    <mergeCell ref="D47:I47"/>
    <mergeCell ref="D50:I50"/>
    <mergeCell ref="C22:F22"/>
    <mergeCell ref="H46:I46"/>
    <mergeCell ref="H48:I48"/>
    <mergeCell ref="A47:A52"/>
    <mergeCell ref="D52:I52"/>
    <mergeCell ref="A21:B21"/>
    <mergeCell ref="C21:F21"/>
    <mergeCell ref="D49:I49"/>
    <mergeCell ref="D51:I51"/>
    <mergeCell ref="F46:G46"/>
    <mergeCell ref="F48:G48"/>
    <mergeCell ref="C19:F19"/>
    <mergeCell ref="C10:F10"/>
    <mergeCell ref="C11:F11"/>
    <mergeCell ref="K12:L12"/>
    <mergeCell ref="I9:J9"/>
    <mergeCell ref="K22:L22"/>
    <mergeCell ref="K18:L18"/>
    <mergeCell ref="K21:L21"/>
    <mergeCell ref="K20:L20"/>
    <mergeCell ref="K19:L19"/>
    <mergeCell ref="G5:N5"/>
    <mergeCell ref="I10:J10"/>
    <mergeCell ref="I11:J11"/>
    <mergeCell ref="I13:J13"/>
    <mergeCell ref="K11:L11"/>
    <mergeCell ref="K13:L13"/>
    <mergeCell ref="G9:H9"/>
    <mergeCell ref="K9:L9"/>
    <mergeCell ref="M6:N6"/>
    <mergeCell ref="M7:N7"/>
    <mergeCell ref="M8:N8"/>
    <mergeCell ref="M9:N9"/>
    <mergeCell ref="M10:N10"/>
    <mergeCell ref="G6:H6"/>
    <mergeCell ref="G7:H7"/>
    <mergeCell ref="M11:N11"/>
  </mergeCells>
  <hyperlinks>
    <hyperlink ref="D30" r:id="rId1"/>
    <hyperlink ref="D29" r:id="rId2"/>
    <hyperlink ref="D40" r:id="rId3"/>
    <hyperlink ref="D31" r:id="rId4"/>
    <hyperlink ref="G8" location="NTX!A1" display="Tue"/>
    <hyperlink ref="G10" location="NTX!A1" display="Tue"/>
    <hyperlink ref="D37" r:id="rId5"/>
    <hyperlink ref="G11" location="NTX!A1" display="Tue"/>
    <hyperlink ref="K10" location="KVT!A1" display="Sat"/>
    <hyperlink ref="K11" location="KVT!A1" display="Sat"/>
    <hyperlink ref="M21" location="'JPN MAINPORTS'!A1" display="Sun (From CAT LAI)- (12-13 days)"/>
    <hyperlink ref="M22" location="'JPN NICHE PORTS 1'!A1" display="Sun (From CAT LAI)- (12-13 days)"/>
    <hyperlink ref="M23" location="'JPN NICHE PORTS 1'!A1" display="Sun (From CAT LAI)- (16-19 days)"/>
    <hyperlink ref="M14" location="'HKG-SGH-NPO'!A1" display="Sun (2 days)"/>
    <hyperlink ref="M15" location="'HKG-SGH-NPO'!A1" display="Sun (6 days)"/>
    <hyperlink ref="M10" location="KVT!A1" display="Sat"/>
    <hyperlink ref="M11" location="KVT!A1" display="Sat"/>
    <hyperlink ref="M8" location="KVT!A1" display="Sun (5 days)"/>
    <hyperlink ref="M16" location="'South China ( Via HKG)'!A1" display="Sun (10 days)"/>
    <hyperlink ref="M17" location="'South China ( Via HKG)'!A1" display="Sun (11-13 days)"/>
    <hyperlink ref="M24" location="'JPN NICHE PORTS 2'!A1" display="Sun (13-26 days)"/>
    <hyperlink ref="K10:L10" location="KST!A1" display="Fri (1 days)"/>
    <hyperlink ref="K11:L11" location="KST!A1" display="Fri (4 days)"/>
    <hyperlink ref="M20" location="'North China (Via Bus)'!A1" display="Sun (16-17 days)"/>
    <hyperlink ref="M19" location="'North China (Via Bus)'!A1" display="Sun (13-14 days)"/>
    <hyperlink ref="M18" location="'HKG-SGH-NPO'!A1" display="Sun (7 days)"/>
    <hyperlink ref="D42" r:id="rId6"/>
    <hyperlink ref="D38" r:id="rId7"/>
    <hyperlink ref="G6" location="NTX!A1" display="Tue"/>
    <hyperlink ref="K6" location="KVT!A1" display="Sat"/>
    <hyperlink ref="K6:L6" location="KST!A1" display="Thu (6 days)"/>
    <hyperlink ref="G7" location="NTX!A1" display="Tue"/>
    <hyperlink ref="K7" location="KVT!A1" display="Sat"/>
    <hyperlink ref="M7" location="KVT!A1" display="Sat"/>
    <hyperlink ref="K7:L7" location="KST!A1" display="Thu (8 days)"/>
    <hyperlink ref="M15:N15" location="'HKG-SGH-NPO'!A1" display="Sun (8 days)"/>
    <hyperlink ref="M18:N18" location="'HKG-SGH-NPO'!A1" display="Sun (9 days)"/>
    <hyperlink ref="M13" location="KVT!A1" display="Sat"/>
    <hyperlink ref="K13:L13" location="KST!A1" display="Fri (2 days)"/>
    <hyperlink ref="K13" location="KVT!A1" display="Sat"/>
    <hyperlink ref="G13" location="NTX!A1" display="Tue"/>
    <hyperlink ref="K12" location="KVT!A1" display="Sat"/>
    <hyperlink ref="K12:L12" location="RPS!A1" display="Thu (2 days)"/>
    <hyperlink ref="K18:L18" location="RPS!A1" display="Fri (4 days)"/>
    <hyperlink ref="D35" r:id="rId8"/>
  </hyperlinks>
  <pageMargins left="0.7" right="0.7" top="0.75" bottom="0.75" header="0.3" footer="0.3"/>
  <pageSetup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showGridLines="0" topLeftCell="A4" workbookViewId="0">
      <selection activeCell="F25" sqref="F25"/>
    </sheetView>
  </sheetViews>
  <sheetFormatPr defaultRowHeight="15"/>
  <cols>
    <col min="1" max="1" width="14.42578125" customWidth="1"/>
    <col min="2" max="2" width="26.5703125" customWidth="1"/>
    <col min="3" max="3" width="10.85546875" bestFit="1" customWidth="1"/>
    <col min="4" max="4" width="14.85546875" bestFit="1" customWidth="1"/>
    <col min="5" max="5" width="10.140625" bestFit="1" customWidth="1"/>
    <col min="6" max="6" width="23.42578125" bestFit="1" customWidth="1"/>
    <col min="7" max="7" width="12.85546875" bestFit="1" customWidth="1"/>
    <col min="8" max="8" width="12.42578125" bestFit="1" customWidth="1"/>
    <col min="9" max="9" width="13.140625" bestFit="1" customWidth="1"/>
    <col min="10" max="10" width="13.5703125" bestFit="1" customWidth="1"/>
    <col min="11" max="11" width="40.28515625" customWidth="1"/>
    <col min="12" max="12" width="10.7109375" bestFit="1" customWidth="1"/>
    <col min="13" max="13" width="12.7109375" bestFit="1" customWidth="1"/>
  </cols>
  <sheetData>
    <row r="1" spans="1:13" ht="20.25" customHeight="1">
      <c r="A1" s="272" t="s">
        <v>17</v>
      </c>
      <c r="B1" s="272"/>
      <c r="C1" s="272"/>
      <c r="D1" s="272"/>
      <c r="E1" s="272"/>
      <c r="F1" s="272"/>
      <c r="G1" s="3"/>
      <c r="H1" s="3"/>
      <c r="I1" s="3"/>
      <c r="J1" s="3"/>
      <c r="K1" s="3"/>
    </row>
    <row r="2" spans="1:13" ht="39.75" customHeight="1">
      <c r="A2" s="18"/>
      <c r="B2" s="18"/>
      <c r="C2" s="275"/>
      <c r="D2" s="275"/>
      <c r="E2" s="275"/>
      <c r="F2" s="19"/>
      <c r="G2" s="18"/>
      <c r="H2" s="18"/>
      <c r="I2" s="18"/>
      <c r="J2" s="18"/>
      <c r="K2" s="18"/>
    </row>
    <row r="3" spans="1:13" ht="16.5" customHeight="1">
      <c r="A3" s="18"/>
      <c r="B3" s="18"/>
      <c r="C3" s="112"/>
      <c r="D3" s="112"/>
      <c r="E3" s="112"/>
      <c r="F3" s="19"/>
      <c r="G3" s="18"/>
      <c r="H3" s="18"/>
      <c r="I3" s="18"/>
      <c r="J3" s="18"/>
      <c r="K3" s="18"/>
    </row>
    <row r="4" spans="1:13" ht="30" customHeight="1">
      <c r="A4" s="18"/>
      <c r="B4" s="117" t="s">
        <v>138</v>
      </c>
      <c r="C4" s="30"/>
      <c r="D4" s="30"/>
      <c r="E4" s="30"/>
      <c r="F4" s="30"/>
      <c r="G4" s="30"/>
      <c r="H4" s="30"/>
      <c r="I4" s="30"/>
      <c r="J4" s="30"/>
      <c r="K4" s="30"/>
    </row>
    <row r="5" spans="1:13">
      <c r="A5" s="18"/>
      <c r="B5" s="20"/>
      <c r="C5" s="18"/>
      <c r="D5" s="18"/>
      <c r="E5" s="18"/>
      <c r="F5" s="18"/>
      <c r="G5" s="18"/>
      <c r="H5" s="18"/>
      <c r="I5" s="18"/>
      <c r="J5" s="18"/>
      <c r="K5" s="18"/>
    </row>
    <row r="6" spans="1:13" ht="18">
      <c r="A6" s="27" t="s">
        <v>1</v>
      </c>
      <c r="B6" s="22"/>
      <c r="C6" s="18"/>
      <c r="D6" s="18"/>
      <c r="E6" s="18"/>
      <c r="F6" s="18"/>
      <c r="G6" s="18"/>
      <c r="H6" s="18"/>
      <c r="I6" s="18"/>
      <c r="J6" s="18"/>
      <c r="K6" s="18"/>
    </row>
    <row r="7" spans="1:13" ht="18.75">
      <c r="A7" s="23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3">
      <c r="A8" s="18"/>
      <c r="B8" s="304" t="s">
        <v>2</v>
      </c>
      <c r="C8" s="304" t="s">
        <v>13</v>
      </c>
      <c r="D8" s="304" t="s">
        <v>15</v>
      </c>
      <c r="E8" s="113" t="s">
        <v>66</v>
      </c>
      <c r="F8" s="304" t="s">
        <v>2</v>
      </c>
      <c r="G8" s="113" t="s">
        <v>130</v>
      </c>
      <c r="H8" s="113" t="s">
        <v>131</v>
      </c>
      <c r="I8" s="113" t="s">
        <v>132</v>
      </c>
      <c r="J8" s="113" t="s">
        <v>133</v>
      </c>
      <c r="K8" s="113" t="s">
        <v>136</v>
      </c>
      <c r="L8" s="113" t="s">
        <v>134</v>
      </c>
      <c r="M8" s="113" t="s">
        <v>135</v>
      </c>
    </row>
    <row r="9" spans="1:13">
      <c r="A9" s="18"/>
      <c r="B9" s="304"/>
      <c r="C9" s="304"/>
      <c r="D9" s="304"/>
      <c r="E9" s="113" t="s">
        <v>55</v>
      </c>
      <c r="F9" s="304"/>
      <c r="G9" s="113"/>
      <c r="H9" s="113"/>
      <c r="I9" s="113"/>
      <c r="J9" s="113"/>
      <c r="K9" s="113"/>
      <c r="L9" s="115"/>
      <c r="M9" s="115"/>
    </row>
    <row r="10" spans="1:13">
      <c r="A10" s="25"/>
      <c r="B10" s="304"/>
      <c r="C10" s="304"/>
      <c r="D10" s="304"/>
      <c r="E10" s="113" t="s">
        <v>5</v>
      </c>
      <c r="F10" s="304"/>
      <c r="G10" s="113" t="s">
        <v>9</v>
      </c>
      <c r="H10" s="113" t="s">
        <v>9</v>
      </c>
      <c r="I10" s="113" t="s">
        <v>9</v>
      </c>
      <c r="J10" s="113" t="s">
        <v>9</v>
      </c>
      <c r="K10" s="113" t="s">
        <v>9</v>
      </c>
      <c r="L10" s="113" t="s">
        <v>9</v>
      </c>
      <c r="M10" s="113" t="s">
        <v>9</v>
      </c>
    </row>
    <row r="11" spans="1:13" s="25" customFormat="1" ht="14.25" customHeight="1">
      <c r="B11" s="139" t="s">
        <v>189</v>
      </c>
      <c r="C11" s="129">
        <v>1708</v>
      </c>
      <c r="D11" s="134" t="s">
        <v>6</v>
      </c>
      <c r="E11" s="55">
        <v>43002</v>
      </c>
      <c r="F11" s="134" t="s">
        <v>129</v>
      </c>
      <c r="G11" s="55">
        <f t="shared" ref="G11:G20" si="0">E11+7</f>
        <v>43009</v>
      </c>
      <c r="H11" s="55">
        <f t="shared" ref="H11:H20" si="1">G11</f>
        <v>43009</v>
      </c>
      <c r="I11" s="55">
        <f t="shared" ref="I11:I20" si="2">H11+1</f>
        <v>43010</v>
      </c>
      <c r="J11" s="55">
        <f t="shared" ref="J11:J20" si="3">E11+8</f>
        <v>43010</v>
      </c>
      <c r="K11" s="55">
        <f t="shared" ref="K11:K20" si="4">E11+9</f>
        <v>43011</v>
      </c>
      <c r="L11" s="55">
        <f t="shared" ref="L11:L20" si="5">E11+10</f>
        <v>43012</v>
      </c>
      <c r="M11" s="55">
        <f t="shared" ref="M11:M20" si="6">E11+10</f>
        <v>43012</v>
      </c>
    </row>
    <row r="12" spans="1:13" s="25" customFormat="1" ht="14.25" customHeight="1">
      <c r="B12" s="139" t="s">
        <v>198</v>
      </c>
      <c r="C12" s="129">
        <v>1710</v>
      </c>
      <c r="D12" s="134" t="s">
        <v>6</v>
      </c>
      <c r="E12" s="55">
        <f t="shared" ref="E12:E20" si="7">E11+7</f>
        <v>43009</v>
      </c>
      <c r="F12" s="134" t="s">
        <v>129</v>
      </c>
      <c r="G12" s="55">
        <f t="shared" si="0"/>
        <v>43016</v>
      </c>
      <c r="H12" s="55">
        <f t="shared" si="1"/>
        <v>43016</v>
      </c>
      <c r="I12" s="55">
        <f t="shared" si="2"/>
        <v>43017</v>
      </c>
      <c r="J12" s="55">
        <f t="shared" si="3"/>
        <v>43017</v>
      </c>
      <c r="K12" s="55">
        <f t="shared" si="4"/>
        <v>43018</v>
      </c>
      <c r="L12" s="55">
        <f t="shared" si="5"/>
        <v>43019</v>
      </c>
      <c r="M12" s="55">
        <f t="shared" si="6"/>
        <v>43019</v>
      </c>
    </row>
    <row r="13" spans="1:13" s="25" customFormat="1" ht="14.25" customHeight="1">
      <c r="B13" s="128" t="s">
        <v>193</v>
      </c>
      <c r="C13" s="129">
        <v>1712</v>
      </c>
      <c r="D13" s="138" t="s">
        <v>6</v>
      </c>
      <c r="E13" s="55">
        <f t="shared" si="7"/>
        <v>43016</v>
      </c>
      <c r="F13" s="136" t="s">
        <v>129</v>
      </c>
      <c r="G13" s="55">
        <f t="shared" si="0"/>
        <v>43023</v>
      </c>
      <c r="H13" s="55">
        <f t="shared" si="1"/>
        <v>43023</v>
      </c>
      <c r="I13" s="55">
        <f t="shared" si="2"/>
        <v>43024</v>
      </c>
      <c r="J13" s="55">
        <f t="shared" si="3"/>
        <v>43024</v>
      </c>
      <c r="K13" s="55">
        <f t="shared" si="4"/>
        <v>43025</v>
      </c>
      <c r="L13" s="55">
        <f t="shared" si="5"/>
        <v>43026</v>
      </c>
      <c r="M13" s="55">
        <f t="shared" si="6"/>
        <v>43026</v>
      </c>
    </row>
    <row r="14" spans="1:13" s="25" customFormat="1" ht="14.25" customHeight="1">
      <c r="B14" s="128" t="s">
        <v>197</v>
      </c>
      <c r="C14" s="138">
        <v>1724</v>
      </c>
      <c r="D14" s="138" t="s">
        <v>6</v>
      </c>
      <c r="E14" s="55">
        <f t="shared" si="7"/>
        <v>43023</v>
      </c>
      <c r="F14" s="136" t="s">
        <v>129</v>
      </c>
      <c r="G14" s="55">
        <f t="shared" si="0"/>
        <v>43030</v>
      </c>
      <c r="H14" s="55">
        <f t="shared" si="1"/>
        <v>43030</v>
      </c>
      <c r="I14" s="55">
        <f t="shared" si="2"/>
        <v>43031</v>
      </c>
      <c r="J14" s="55">
        <f t="shared" si="3"/>
        <v>43031</v>
      </c>
      <c r="K14" s="55">
        <f t="shared" si="4"/>
        <v>43032</v>
      </c>
      <c r="L14" s="55">
        <f t="shared" si="5"/>
        <v>43033</v>
      </c>
      <c r="M14" s="55">
        <f t="shared" si="6"/>
        <v>43033</v>
      </c>
    </row>
    <row r="15" spans="1:13" s="25" customFormat="1" ht="14.25" customHeight="1">
      <c r="B15" s="128" t="s">
        <v>199</v>
      </c>
      <c r="C15" s="129">
        <v>1726</v>
      </c>
      <c r="D15" s="138" t="s">
        <v>6</v>
      </c>
      <c r="E15" s="55">
        <f t="shared" si="7"/>
        <v>43030</v>
      </c>
      <c r="F15" s="136" t="s">
        <v>129</v>
      </c>
      <c r="G15" s="55">
        <f t="shared" si="0"/>
        <v>43037</v>
      </c>
      <c r="H15" s="55">
        <f t="shared" si="1"/>
        <v>43037</v>
      </c>
      <c r="I15" s="55">
        <f t="shared" si="2"/>
        <v>43038</v>
      </c>
      <c r="J15" s="55">
        <f t="shared" si="3"/>
        <v>43038</v>
      </c>
      <c r="K15" s="55">
        <f t="shared" si="4"/>
        <v>43039</v>
      </c>
      <c r="L15" s="55">
        <f t="shared" si="5"/>
        <v>43040</v>
      </c>
      <c r="M15" s="55">
        <f t="shared" si="6"/>
        <v>43040</v>
      </c>
    </row>
    <row r="16" spans="1:13" s="25" customFormat="1" ht="14.25" customHeight="1">
      <c r="B16" s="139" t="s">
        <v>201</v>
      </c>
      <c r="C16" s="129">
        <v>1726</v>
      </c>
      <c r="D16" s="142" t="s">
        <v>6</v>
      </c>
      <c r="E16" s="55">
        <f t="shared" si="7"/>
        <v>43037</v>
      </c>
      <c r="F16" s="136" t="s">
        <v>129</v>
      </c>
      <c r="G16" s="55">
        <f t="shared" si="0"/>
        <v>43044</v>
      </c>
      <c r="H16" s="55">
        <f t="shared" si="1"/>
        <v>43044</v>
      </c>
      <c r="I16" s="55">
        <f t="shared" si="2"/>
        <v>43045</v>
      </c>
      <c r="J16" s="55">
        <f t="shared" si="3"/>
        <v>43045</v>
      </c>
      <c r="K16" s="55">
        <f t="shared" si="4"/>
        <v>43046</v>
      </c>
      <c r="L16" s="55">
        <f t="shared" si="5"/>
        <v>43047</v>
      </c>
      <c r="M16" s="55">
        <f t="shared" si="6"/>
        <v>43047</v>
      </c>
    </row>
    <row r="17" spans="1:13" s="25" customFormat="1" ht="14.25" customHeight="1">
      <c r="B17" s="128" t="s">
        <v>205</v>
      </c>
      <c r="C17" s="129">
        <v>1702</v>
      </c>
      <c r="D17" s="142" t="s">
        <v>6</v>
      </c>
      <c r="E17" s="55">
        <f t="shared" si="7"/>
        <v>43044</v>
      </c>
      <c r="F17" s="142" t="s">
        <v>129</v>
      </c>
      <c r="G17" s="55">
        <f t="shared" si="0"/>
        <v>43051</v>
      </c>
      <c r="H17" s="55">
        <f t="shared" si="1"/>
        <v>43051</v>
      </c>
      <c r="I17" s="55">
        <f t="shared" si="2"/>
        <v>43052</v>
      </c>
      <c r="J17" s="55">
        <f t="shared" si="3"/>
        <v>43052</v>
      </c>
      <c r="K17" s="55">
        <f t="shared" si="4"/>
        <v>43053</v>
      </c>
      <c r="L17" s="55">
        <f t="shared" si="5"/>
        <v>43054</v>
      </c>
      <c r="M17" s="55">
        <f t="shared" si="6"/>
        <v>43054</v>
      </c>
    </row>
    <row r="18" spans="1:13" s="25" customFormat="1" ht="14.25" customHeight="1">
      <c r="B18" s="128" t="s">
        <v>189</v>
      </c>
      <c r="C18" s="129">
        <v>1710</v>
      </c>
      <c r="D18" s="142" t="s">
        <v>6</v>
      </c>
      <c r="E18" s="55">
        <f t="shared" si="7"/>
        <v>43051</v>
      </c>
      <c r="F18" s="142" t="s">
        <v>129</v>
      </c>
      <c r="G18" s="55">
        <f t="shared" si="0"/>
        <v>43058</v>
      </c>
      <c r="H18" s="55">
        <f t="shared" si="1"/>
        <v>43058</v>
      </c>
      <c r="I18" s="55">
        <f t="shared" si="2"/>
        <v>43059</v>
      </c>
      <c r="J18" s="55">
        <f t="shared" si="3"/>
        <v>43059</v>
      </c>
      <c r="K18" s="55">
        <f t="shared" si="4"/>
        <v>43060</v>
      </c>
      <c r="L18" s="55">
        <f t="shared" si="5"/>
        <v>43061</v>
      </c>
      <c r="M18" s="55">
        <f t="shared" si="6"/>
        <v>43061</v>
      </c>
    </row>
    <row r="19" spans="1:13" s="25" customFormat="1" ht="18.75" customHeight="1">
      <c r="B19" s="128" t="s">
        <v>206</v>
      </c>
      <c r="C19" s="129">
        <v>1728</v>
      </c>
      <c r="D19" s="142" t="s">
        <v>6</v>
      </c>
      <c r="E19" s="55">
        <f t="shared" si="7"/>
        <v>43058</v>
      </c>
      <c r="F19" s="142" t="s">
        <v>129</v>
      </c>
      <c r="G19" s="55">
        <f t="shared" si="0"/>
        <v>43065</v>
      </c>
      <c r="H19" s="55">
        <f t="shared" si="1"/>
        <v>43065</v>
      </c>
      <c r="I19" s="55">
        <f t="shared" si="2"/>
        <v>43066</v>
      </c>
      <c r="J19" s="55">
        <f t="shared" si="3"/>
        <v>43066</v>
      </c>
      <c r="K19" s="55">
        <f t="shared" si="4"/>
        <v>43067</v>
      </c>
      <c r="L19" s="55">
        <f t="shared" si="5"/>
        <v>43068</v>
      </c>
      <c r="M19" s="55">
        <f t="shared" si="6"/>
        <v>43068</v>
      </c>
    </row>
    <row r="20" spans="1:13" ht="16.5">
      <c r="A20" s="25"/>
      <c r="B20" s="128" t="s">
        <v>193</v>
      </c>
      <c r="C20" s="129">
        <v>1730</v>
      </c>
      <c r="D20" s="142" t="s">
        <v>6</v>
      </c>
      <c r="E20" s="55">
        <f t="shared" si="7"/>
        <v>43065</v>
      </c>
      <c r="F20" s="142" t="s">
        <v>129</v>
      </c>
      <c r="G20" s="55">
        <f t="shared" si="0"/>
        <v>43072</v>
      </c>
      <c r="H20" s="55">
        <f t="shared" si="1"/>
        <v>43072</v>
      </c>
      <c r="I20" s="55">
        <f t="shared" si="2"/>
        <v>43073</v>
      </c>
      <c r="J20" s="55">
        <f t="shared" si="3"/>
        <v>43073</v>
      </c>
      <c r="K20" s="55">
        <f t="shared" si="4"/>
        <v>43074</v>
      </c>
      <c r="L20" s="55">
        <f t="shared" si="5"/>
        <v>43075</v>
      </c>
      <c r="M20" s="55">
        <f t="shared" si="6"/>
        <v>43075</v>
      </c>
    </row>
    <row r="21" spans="1:13">
      <c r="A21" s="25"/>
    </row>
    <row r="22" spans="1:13" ht="16.5">
      <c r="A22" s="25"/>
      <c r="B22" s="31" t="s">
        <v>18</v>
      </c>
      <c r="C22" s="25"/>
      <c r="D22" s="25"/>
      <c r="E22" s="25"/>
      <c r="F22" s="7"/>
      <c r="G22" s="25"/>
      <c r="H22" s="25"/>
      <c r="I22" s="25"/>
      <c r="J22" s="25"/>
      <c r="K22" s="25"/>
    </row>
    <row r="23" spans="1:13">
      <c r="A23" s="25"/>
      <c r="B23" s="25"/>
      <c r="C23" s="25"/>
      <c r="D23" s="25"/>
      <c r="E23" s="25"/>
      <c r="F23" s="7"/>
      <c r="G23" s="7"/>
      <c r="H23" s="7"/>
      <c r="I23" s="7"/>
      <c r="J23" s="7"/>
      <c r="K23" s="7"/>
    </row>
    <row r="24" spans="1:13" ht="16.5">
      <c r="A24" s="25"/>
      <c r="B24" s="86" t="s">
        <v>54</v>
      </c>
      <c r="C24" s="85"/>
      <c r="D24" s="84"/>
      <c r="E24" s="25"/>
    </row>
    <row r="25" spans="1:13" ht="16.5">
      <c r="A25" s="25"/>
      <c r="B25" s="86"/>
      <c r="C25" s="85"/>
      <c r="D25" s="84"/>
      <c r="E25" s="25"/>
    </row>
    <row r="26" spans="1:13" ht="16.5">
      <c r="A26" s="25"/>
      <c r="B26" s="116" t="s">
        <v>55</v>
      </c>
      <c r="C26" s="260" t="s">
        <v>127</v>
      </c>
      <c r="D26" s="260"/>
      <c r="E26" s="7"/>
    </row>
    <row r="27" spans="1:13" ht="16.5">
      <c r="A27" s="7"/>
      <c r="B27" s="114" t="s">
        <v>126</v>
      </c>
      <c r="C27" s="261" t="s">
        <v>128</v>
      </c>
      <c r="D27" s="261"/>
      <c r="E27" s="7"/>
    </row>
  </sheetData>
  <mergeCells count="8">
    <mergeCell ref="C26:D26"/>
    <mergeCell ref="C27:D27"/>
    <mergeCell ref="A1:F1"/>
    <mergeCell ref="C2:E2"/>
    <mergeCell ref="B8:B10"/>
    <mergeCell ref="C8:C10"/>
    <mergeCell ref="D8:D10"/>
    <mergeCell ref="F8:F10"/>
  </mergeCells>
  <hyperlinks>
    <hyperlink ref="A6" location="MENU!A1" display="BACK TO MENU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J25"/>
  <sheetViews>
    <sheetView showGridLines="0" workbookViewId="0">
      <selection activeCell="A15" sqref="A15"/>
    </sheetView>
  </sheetViews>
  <sheetFormatPr defaultColWidth="9.140625" defaultRowHeight="13.5"/>
  <cols>
    <col min="1" max="1" width="14.42578125" style="7" customWidth="1"/>
    <col min="2" max="2" width="25.42578125" style="7" customWidth="1"/>
    <col min="3" max="3" width="12" style="7" customWidth="1"/>
    <col min="4" max="4" width="9" style="7" customWidth="1"/>
    <col min="5" max="5" width="13.85546875" style="7" customWidth="1"/>
    <col min="6" max="6" width="14.5703125" style="7" customWidth="1"/>
    <col min="7" max="7" width="17.5703125" style="7" customWidth="1"/>
    <col min="8" max="8" width="16.7109375" style="7" customWidth="1"/>
    <col min="9" max="9" width="13.85546875" style="7" customWidth="1"/>
    <col min="10" max="10" width="16.28515625" style="7" customWidth="1"/>
    <col min="11" max="11" width="13.28515625" style="7" customWidth="1"/>
    <col min="12" max="12" width="12.85546875" style="7" customWidth="1"/>
    <col min="13" max="13" width="15.5703125" style="7" customWidth="1"/>
    <col min="14" max="14" width="16.5703125" style="7" customWidth="1"/>
    <col min="15" max="16384" width="9.140625" style="7"/>
  </cols>
  <sheetData>
    <row r="1" spans="1:114" s="98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18" customFormat="1" ht="39.75" customHeight="1">
      <c r="C2" s="275"/>
      <c r="D2" s="275"/>
      <c r="E2" s="275"/>
      <c r="F2" s="275"/>
      <c r="G2" s="19"/>
    </row>
    <row r="3" spans="1:114" s="18" customFormat="1" ht="16.5" customHeight="1">
      <c r="C3" s="100"/>
      <c r="D3" s="100"/>
      <c r="E3" s="100"/>
      <c r="F3" s="100"/>
      <c r="G3" s="19"/>
    </row>
    <row r="4" spans="1:114" s="18" customFormat="1" ht="30" customHeight="1">
      <c r="A4" s="305" t="s">
        <v>140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14" s="18" customFormat="1" ht="24" customHeight="1">
      <c r="B5" s="20"/>
    </row>
    <row r="6" spans="1:114" s="18" customFormat="1" ht="18">
      <c r="A6" s="27" t="s">
        <v>1</v>
      </c>
      <c r="B6" s="22"/>
    </row>
    <row r="7" spans="1:114" s="18" customFormat="1" ht="18.75">
      <c r="A7" s="23"/>
    </row>
    <row r="8" spans="1:114" s="18" customFormat="1" ht="15"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4</v>
      </c>
      <c r="G8" s="262" t="s">
        <v>2</v>
      </c>
      <c r="H8" s="87" t="s">
        <v>92</v>
      </c>
      <c r="I8" s="87" t="s">
        <v>93</v>
      </c>
      <c r="J8" s="87" t="s">
        <v>94</v>
      </c>
      <c r="K8" s="87" t="s">
        <v>95</v>
      </c>
      <c r="L8" s="87" t="s">
        <v>96</v>
      </c>
      <c r="M8" s="87" t="s">
        <v>97</v>
      </c>
      <c r="N8" s="87" t="s">
        <v>98</v>
      </c>
    </row>
    <row r="9" spans="1:114" s="18" customFormat="1" ht="15">
      <c r="B9" s="263"/>
      <c r="C9" s="263"/>
      <c r="D9" s="263"/>
      <c r="E9" s="99" t="s">
        <v>55</v>
      </c>
      <c r="F9" s="99" t="s">
        <v>68</v>
      </c>
      <c r="G9" s="263"/>
      <c r="H9" s="99"/>
      <c r="I9" s="99"/>
      <c r="J9" s="99"/>
      <c r="K9" s="99"/>
      <c r="L9" s="99"/>
      <c r="M9" s="99"/>
      <c r="N9" s="99"/>
    </row>
    <row r="10" spans="1:114" s="25" customFormat="1" ht="15">
      <c r="B10" s="264"/>
      <c r="C10" s="264"/>
      <c r="D10" s="264"/>
      <c r="E10" s="87" t="s">
        <v>5</v>
      </c>
      <c r="F10" s="87" t="s">
        <v>9</v>
      </c>
      <c r="G10" s="264"/>
      <c r="H10" s="87" t="s">
        <v>9</v>
      </c>
      <c r="I10" s="87" t="s">
        <v>9</v>
      </c>
      <c r="J10" s="87" t="s">
        <v>9</v>
      </c>
      <c r="K10" s="87" t="s">
        <v>9</v>
      </c>
      <c r="L10" s="87" t="s">
        <v>9</v>
      </c>
      <c r="M10" s="87" t="s">
        <v>9</v>
      </c>
      <c r="N10" s="87" t="s">
        <v>9</v>
      </c>
    </row>
    <row r="11" spans="1:114" ht="15" customHeight="1">
      <c r="A11" s="25"/>
      <c r="B11" s="191" t="s">
        <v>173</v>
      </c>
      <c r="C11" s="191" t="s">
        <v>266</v>
      </c>
      <c r="D11" s="191" t="s">
        <v>6</v>
      </c>
      <c r="E11" s="203">
        <v>43709</v>
      </c>
      <c r="F11" s="55">
        <f t="shared" ref="F11:F12" si="0">E11+5</f>
        <v>43714</v>
      </c>
      <c r="G11" s="157" t="s">
        <v>80</v>
      </c>
      <c r="H11" s="55">
        <f t="shared" ref="H11:H12" si="1">F11+5</f>
        <v>43719</v>
      </c>
      <c r="I11" s="55">
        <f t="shared" ref="I11:I16" si="2">H11+1</f>
        <v>43720</v>
      </c>
      <c r="J11" s="55">
        <f t="shared" ref="J11:J16" si="3">I11+1</f>
        <v>43721</v>
      </c>
      <c r="K11" s="55">
        <f t="shared" ref="K11:K12" si="4">F11+10</f>
        <v>43724</v>
      </c>
      <c r="L11" s="55">
        <f t="shared" ref="L11:L12" si="5">K11+1</f>
        <v>43725</v>
      </c>
      <c r="M11" s="55">
        <f t="shared" ref="M11:M12" si="6">K11</f>
        <v>43724</v>
      </c>
      <c r="N11" s="55">
        <f t="shared" ref="N11:N12" si="7">M11+1</f>
        <v>43725</v>
      </c>
    </row>
    <row r="12" spans="1:114" ht="15" customHeight="1">
      <c r="A12" s="25"/>
      <c r="B12" s="191" t="s">
        <v>210</v>
      </c>
      <c r="C12" s="191" t="s">
        <v>266</v>
      </c>
      <c r="D12" s="191" t="s">
        <v>6</v>
      </c>
      <c r="E12" s="148">
        <f>E11+7</f>
        <v>43716</v>
      </c>
      <c r="F12" s="55">
        <f t="shared" si="0"/>
        <v>43721</v>
      </c>
      <c r="G12" s="157" t="s">
        <v>80</v>
      </c>
      <c r="H12" s="55">
        <f t="shared" si="1"/>
        <v>43726</v>
      </c>
      <c r="I12" s="55">
        <f t="shared" si="2"/>
        <v>43727</v>
      </c>
      <c r="J12" s="55">
        <f t="shared" si="3"/>
        <v>43728</v>
      </c>
      <c r="K12" s="55">
        <f t="shared" si="4"/>
        <v>43731</v>
      </c>
      <c r="L12" s="55">
        <f t="shared" si="5"/>
        <v>43732</v>
      </c>
      <c r="M12" s="55">
        <f t="shared" si="6"/>
        <v>43731</v>
      </c>
      <c r="N12" s="55">
        <f t="shared" si="7"/>
        <v>43732</v>
      </c>
    </row>
    <row r="13" spans="1:114" ht="15" customHeight="1">
      <c r="A13" s="25"/>
      <c r="B13" s="191" t="s">
        <v>190</v>
      </c>
      <c r="C13" s="191" t="s">
        <v>281</v>
      </c>
      <c r="D13" s="191" t="s">
        <v>6</v>
      </c>
      <c r="E13" s="148">
        <f>E12+7</f>
        <v>43723</v>
      </c>
      <c r="F13" s="55">
        <f>E13+5</f>
        <v>43728</v>
      </c>
      <c r="G13" s="157" t="s">
        <v>80</v>
      </c>
      <c r="H13" s="55">
        <f>F13+5</f>
        <v>43733</v>
      </c>
      <c r="I13" s="55">
        <f t="shared" si="2"/>
        <v>43734</v>
      </c>
      <c r="J13" s="55">
        <f t="shared" si="3"/>
        <v>43735</v>
      </c>
      <c r="K13" s="55">
        <f>F13+10</f>
        <v>43738</v>
      </c>
      <c r="L13" s="55">
        <f>K13+1</f>
        <v>43739</v>
      </c>
      <c r="M13" s="55">
        <f>K13</f>
        <v>43738</v>
      </c>
      <c r="N13" s="55">
        <f>M13+1</f>
        <v>43739</v>
      </c>
    </row>
    <row r="14" spans="1:114" ht="15" customHeight="1">
      <c r="A14" s="25"/>
      <c r="B14" s="191" t="s">
        <v>173</v>
      </c>
      <c r="C14" s="191" t="s">
        <v>276</v>
      </c>
      <c r="D14" s="191" t="s">
        <v>6</v>
      </c>
      <c r="E14" s="148">
        <f>E13+7</f>
        <v>43730</v>
      </c>
      <c r="F14" s="55">
        <f t="shared" ref="F14:F16" si="8">E14+5</f>
        <v>43735</v>
      </c>
      <c r="G14" s="157" t="s">
        <v>80</v>
      </c>
      <c r="H14" s="55">
        <f t="shared" ref="H14:H16" si="9">F14+5</f>
        <v>43740</v>
      </c>
      <c r="I14" s="55">
        <f t="shared" si="2"/>
        <v>43741</v>
      </c>
      <c r="J14" s="55">
        <f t="shared" si="3"/>
        <v>43742</v>
      </c>
      <c r="K14" s="55">
        <f t="shared" ref="K14:K16" si="10">F14+10</f>
        <v>43745</v>
      </c>
      <c r="L14" s="55">
        <f t="shared" ref="L14:L16" si="11">K14+1</f>
        <v>43746</v>
      </c>
      <c r="M14" s="55">
        <f t="shared" ref="M14:M16" si="12">K14</f>
        <v>43745</v>
      </c>
      <c r="N14" s="55">
        <f t="shared" ref="N14:N16" si="13">M14+1</f>
        <v>43746</v>
      </c>
    </row>
    <row r="15" spans="1:114" ht="15" customHeight="1">
      <c r="A15" s="207" t="s">
        <v>318</v>
      </c>
      <c r="B15" s="191" t="s">
        <v>210</v>
      </c>
      <c r="C15" s="191" t="s">
        <v>276</v>
      </c>
      <c r="D15" s="191" t="s">
        <v>6</v>
      </c>
      <c r="E15" s="148">
        <f>E14+7</f>
        <v>43737</v>
      </c>
      <c r="F15" s="55">
        <f t="shared" si="8"/>
        <v>43742</v>
      </c>
      <c r="G15" s="157" t="s">
        <v>80</v>
      </c>
      <c r="H15" s="55">
        <f t="shared" si="9"/>
        <v>43747</v>
      </c>
      <c r="I15" s="55">
        <f t="shared" si="2"/>
        <v>43748</v>
      </c>
      <c r="J15" s="55">
        <f t="shared" si="3"/>
        <v>43749</v>
      </c>
      <c r="K15" s="55">
        <f t="shared" si="10"/>
        <v>43752</v>
      </c>
      <c r="L15" s="55">
        <f t="shared" si="11"/>
        <v>43753</v>
      </c>
      <c r="M15" s="55">
        <f t="shared" si="12"/>
        <v>43752</v>
      </c>
      <c r="N15" s="55">
        <f t="shared" si="13"/>
        <v>43753</v>
      </c>
    </row>
    <row r="16" spans="1:114" ht="15" customHeight="1">
      <c r="A16" s="25"/>
      <c r="B16" s="191" t="s">
        <v>190</v>
      </c>
      <c r="C16" s="191" t="s">
        <v>314</v>
      </c>
      <c r="D16" s="191" t="s">
        <v>6</v>
      </c>
      <c r="E16" s="148">
        <f t="shared" ref="E16:E19" si="14">E15+7</f>
        <v>43744</v>
      </c>
      <c r="F16" s="55">
        <f t="shared" si="8"/>
        <v>43749</v>
      </c>
      <c r="G16" s="157" t="s">
        <v>80</v>
      </c>
      <c r="H16" s="55">
        <f t="shared" si="9"/>
        <v>43754</v>
      </c>
      <c r="I16" s="55">
        <f t="shared" si="2"/>
        <v>43755</v>
      </c>
      <c r="J16" s="55">
        <f t="shared" si="3"/>
        <v>43756</v>
      </c>
      <c r="K16" s="55">
        <f t="shared" si="10"/>
        <v>43759</v>
      </c>
      <c r="L16" s="55">
        <f t="shared" si="11"/>
        <v>43760</v>
      </c>
      <c r="M16" s="55">
        <f t="shared" si="12"/>
        <v>43759</v>
      </c>
      <c r="N16" s="55">
        <f t="shared" si="13"/>
        <v>43760</v>
      </c>
    </row>
    <row r="17" spans="1:14" ht="15" customHeight="1">
      <c r="A17" s="25"/>
      <c r="B17" s="191" t="s">
        <v>173</v>
      </c>
      <c r="C17" s="191" t="s">
        <v>291</v>
      </c>
      <c r="D17" s="191" t="s">
        <v>6</v>
      </c>
      <c r="E17" s="148">
        <f t="shared" si="14"/>
        <v>43751</v>
      </c>
      <c r="F17" s="55">
        <f>E17+5</f>
        <v>43756</v>
      </c>
      <c r="G17" s="146" t="s">
        <v>80</v>
      </c>
      <c r="H17" s="55">
        <f>F17+5</f>
        <v>43761</v>
      </c>
      <c r="I17" s="55">
        <f t="shared" ref="I17" si="15">H17+1</f>
        <v>43762</v>
      </c>
      <c r="J17" s="55">
        <f t="shared" ref="J17" si="16">I17+1</f>
        <v>43763</v>
      </c>
      <c r="K17" s="55">
        <f>F17+10</f>
        <v>43766</v>
      </c>
      <c r="L17" s="55">
        <f>K17+1</f>
        <v>43767</v>
      </c>
      <c r="M17" s="55">
        <f>K17</f>
        <v>43766</v>
      </c>
      <c r="N17" s="55">
        <f>M17+1</f>
        <v>43767</v>
      </c>
    </row>
    <row r="18" spans="1:14" s="25" customFormat="1" ht="16.5">
      <c r="B18" s="191" t="s">
        <v>210</v>
      </c>
      <c r="C18" s="191" t="s">
        <v>291</v>
      </c>
      <c r="D18" s="191" t="s">
        <v>6</v>
      </c>
      <c r="E18" s="148">
        <f t="shared" si="14"/>
        <v>43758</v>
      </c>
      <c r="F18" s="55">
        <f t="shared" ref="F18:F19" si="17">E18+5</f>
        <v>43763</v>
      </c>
      <c r="G18" s="155" t="s">
        <v>80</v>
      </c>
      <c r="H18" s="55">
        <f t="shared" ref="H18:H19" si="18">F18+5</f>
        <v>43768</v>
      </c>
      <c r="I18" s="55">
        <f t="shared" ref="I18:I19" si="19">H18+1</f>
        <v>43769</v>
      </c>
      <c r="J18" s="55">
        <f t="shared" ref="J18:J19" si="20">I18+1</f>
        <v>43770</v>
      </c>
      <c r="K18" s="55">
        <f t="shared" ref="K18:K19" si="21">F18+10</f>
        <v>43773</v>
      </c>
      <c r="L18" s="55">
        <f t="shared" ref="L18:L19" si="22">K18+1</f>
        <v>43774</v>
      </c>
      <c r="M18" s="55">
        <f t="shared" ref="M18:M19" si="23">K18</f>
        <v>43773</v>
      </c>
      <c r="N18" s="55">
        <f t="shared" ref="N18:N19" si="24">M18+1</f>
        <v>43774</v>
      </c>
    </row>
    <row r="19" spans="1:14" ht="15" customHeight="1">
      <c r="A19" s="25"/>
      <c r="B19" s="191" t="s">
        <v>190</v>
      </c>
      <c r="C19" s="191" t="s">
        <v>315</v>
      </c>
      <c r="D19" s="191" t="s">
        <v>6</v>
      </c>
      <c r="E19" s="148">
        <f t="shared" si="14"/>
        <v>43765</v>
      </c>
      <c r="F19" s="55">
        <f t="shared" si="17"/>
        <v>43770</v>
      </c>
      <c r="G19" s="155" t="s">
        <v>80</v>
      </c>
      <c r="H19" s="55">
        <f t="shared" si="18"/>
        <v>43775</v>
      </c>
      <c r="I19" s="55">
        <f t="shared" si="19"/>
        <v>43776</v>
      </c>
      <c r="J19" s="55">
        <f t="shared" si="20"/>
        <v>43777</v>
      </c>
      <c r="K19" s="55">
        <f t="shared" si="21"/>
        <v>43780</v>
      </c>
      <c r="L19" s="55">
        <f t="shared" si="22"/>
        <v>43781</v>
      </c>
      <c r="M19" s="55">
        <f t="shared" si="23"/>
        <v>43780</v>
      </c>
      <c r="N19" s="55">
        <f t="shared" si="24"/>
        <v>43781</v>
      </c>
    </row>
    <row r="20" spans="1:14" ht="15" customHeight="1">
      <c r="A20" s="25"/>
      <c r="B20" s="174"/>
      <c r="C20" s="174"/>
      <c r="D20" s="25"/>
      <c r="E20" s="25"/>
      <c r="F20" s="132"/>
      <c r="G20" s="174"/>
      <c r="H20" s="132"/>
      <c r="I20" s="132"/>
      <c r="J20" s="132"/>
      <c r="K20" s="132"/>
      <c r="L20" s="132"/>
      <c r="M20" s="132"/>
      <c r="N20" s="132"/>
    </row>
    <row r="21" spans="1:14" ht="16.5">
      <c r="A21" s="25"/>
      <c r="B21" s="31" t="s">
        <v>18</v>
      </c>
      <c r="C21" s="25"/>
      <c r="D21" s="25"/>
      <c r="E21" s="25"/>
    </row>
    <row r="22" spans="1:14" ht="16.5">
      <c r="B22" s="86"/>
      <c r="C22" s="85"/>
      <c r="D22" s="84"/>
      <c r="E22" s="25"/>
    </row>
    <row r="23" spans="1:14" ht="15">
      <c r="B23" s="304" t="s">
        <v>59</v>
      </c>
      <c r="C23" s="304"/>
      <c r="D23" s="304"/>
      <c r="E23" s="25"/>
    </row>
    <row r="24" spans="1:14" ht="16.5">
      <c r="B24" s="284" t="s">
        <v>55</v>
      </c>
      <c r="C24" s="285"/>
      <c r="D24" s="286"/>
    </row>
    <row r="25" spans="1:14" ht="16.5">
      <c r="B25" s="284" t="s">
        <v>121</v>
      </c>
      <c r="C25" s="285"/>
      <c r="D25" s="286"/>
    </row>
  </sheetData>
  <mergeCells count="10">
    <mergeCell ref="B24:D24"/>
    <mergeCell ref="B25:D25"/>
    <mergeCell ref="B23:D23"/>
    <mergeCell ref="A1:G1"/>
    <mergeCell ref="C2:F2"/>
    <mergeCell ref="B8:B10"/>
    <mergeCell ref="C8:C10"/>
    <mergeCell ref="D8:D10"/>
    <mergeCell ref="G8:G10"/>
    <mergeCell ref="A4:P4"/>
  </mergeCells>
  <hyperlinks>
    <hyperlink ref="A6" location="MENU!A1" display="BACK TO MENU"/>
  </hyperlinks>
  <pageMargins left="0.7" right="0.7" top="0.75" bottom="0.75" header="0.3" footer="0.3"/>
  <ignoredErrors>
    <ignoredError sqref="K11:K19 M11:M19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D27"/>
  <sheetViews>
    <sheetView showGridLines="0" zoomScaleNormal="100" workbookViewId="0">
      <selection activeCell="A15" sqref="A15"/>
    </sheetView>
  </sheetViews>
  <sheetFormatPr defaultColWidth="9.140625" defaultRowHeight="13.5"/>
  <cols>
    <col min="1" max="1" width="14.42578125" style="7" customWidth="1"/>
    <col min="2" max="2" width="25.140625" style="7" customWidth="1"/>
    <col min="3" max="3" width="12" style="7" customWidth="1"/>
    <col min="4" max="4" width="9" style="7" customWidth="1"/>
    <col min="5" max="5" width="13.85546875" style="7" customWidth="1"/>
    <col min="6" max="6" width="14.5703125" style="7" customWidth="1"/>
    <col min="7" max="7" width="17.5703125" style="7" customWidth="1"/>
    <col min="8" max="8" width="16.7109375" style="7" customWidth="1"/>
    <col min="9" max="9" width="18.7109375" style="7" customWidth="1"/>
    <col min="10" max="10" width="18.85546875" style="7" customWidth="1"/>
    <col min="11" max="11" width="20.42578125" style="7" customWidth="1"/>
    <col min="12" max="16384" width="9.140625" style="7"/>
  </cols>
  <sheetData>
    <row r="1" spans="1:108" s="106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1:108" s="18" customFormat="1" ht="39.75" customHeight="1">
      <c r="C2" s="275"/>
      <c r="D2" s="275"/>
      <c r="E2" s="275"/>
      <c r="F2" s="275"/>
      <c r="G2" s="19"/>
    </row>
    <row r="3" spans="1:108" s="18" customFormat="1" ht="16.5" customHeight="1">
      <c r="C3" s="108"/>
      <c r="D3" s="108"/>
      <c r="E3" s="108"/>
      <c r="F3" s="108"/>
      <c r="G3" s="19"/>
    </row>
    <row r="4" spans="1:108" s="18" customFormat="1" ht="30" customHeight="1">
      <c r="A4" s="301" t="s">
        <v>141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108" s="18" customFormat="1" ht="24" customHeight="1">
      <c r="B5" s="20"/>
    </row>
    <row r="6" spans="1:108" s="18" customFormat="1" ht="18">
      <c r="A6" s="27" t="s">
        <v>1</v>
      </c>
      <c r="B6" s="22"/>
    </row>
    <row r="7" spans="1:108" s="18" customFormat="1" ht="18.75">
      <c r="A7" s="23"/>
    </row>
    <row r="8" spans="1:108" s="18" customFormat="1" ht="15"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4</v>
      </c>
      <c r="G8" s="262" t="s">
        <v>2</v>
      </c>
      <c r="H8" s="87" t="s">
        <v>111</v>
      </c>
      <c r="I8" s="87" t="s">
        <v>112</v>
      </c>
      <c r="J8" s="87" t="s">
        <v>113</v>
      </c>
      <c r="K8" s="87" t="s">
        <v>114</v>
      </c>
    </row>
    <row r="9" spans="1:108" s="18" customFormat="1" ht="15">
      <c r="B9" s="263"/>
      <c r="C9" s="263"/>
      <c r="D9" s="263"/>
      <c r="E9" s="107" t="s">
        <v>55</v>
      </c>
      <c r="F9" s="107" t="s">
        <v>68</v>
      </c>
      <c r="G9" s="263"/>
      <c r="H9" s="107"/>
      <c r="I9" s="107"/>
      <c r="J9" s="107"/>
      <c r="K9" s="107"/>
    </row>
    <row r="10" spans="1:108" s="25" customFormat="1" ht="15">
      <c r="B10" s="264"/>
      <c r="C10" s="264"/>
      <c r="D10" s="264"/>
      <c r="E10" s="87" t="s">
        <v>5</v>
      </c>
      <c r="F10" s="87" t="s">
        <v>9</v>
      </c>
      <c r="G10" s="264"/>
      <c r="H10" s="87" t="s">
        <v>9</v>
      </c>
      <c r="I10" s="87" t="s">
        <v>9</v>
      </c>
      <c r="J10" s="87" t="s">
        <v>9</v>
      </c>
      <c r="K10" s="87" t="s">
        <v>9</v>
      </c>
    </row>
    <row r="11" spans="1:108" ht="16.5">
      <c r="A11" s="25"/>
      <c r="B11" s="191" t="s">
        <v>173</v>
      </c>
      <c r="C11" s="191" t="s">
        <v>266</v>
      </c>
      <c r="D11" s="191" t="s">
        <v>6</v>
      </c>
      <c r="E11" s="203">
        <v>43709</v>
      </c>
      <c r="F11" s="55">
        <f t="shared" ref="F11:F16" si="0">E11+5</f>
        <v>43714</v>
      </c>
      <c r="G11" s="157" t="s">
        <v>80</v>
      </c>
      <c r="H11" s="55">
        <f t="shared" ref="H11:H16" si="1">F11+4</f>
        <v>43718</v>
      </c>
      <c r="I11" s="55">
        <f t="shared" ref="I11:I16" si="2">F11+5</f>
        <v>43719</v>
      </c>
      <c r="J11" s="55">
        <f t="shared" ref="J11:J16" si="3">F11+7</f>
        <v>43721</v>
      </c>
      <c r="K11" s="55">
        <f t="shared" ref="K11:K16" si="4">F11+5</f>
        <v>43719</v>
      </c>
    </row>
    <row r="12" spans="1:108" ht="16.5">
      <c r="A12" s="25"/>
      <c r="B12" s="191" t="s">
        <v>210</v>
      </c>
      <c r="C12" s="191" t="s">
        <v>266</v>
      </c>
      <c r="D12" s="191" t="s">
        <v>6</v>
      </c>
      <c r="E12" s="148">
        <f>E11+7</f>
        <v>43716</v>
      </c>
      <c r="F12" s="55">
        <f t="shared" si="0"/>
        <v>43721</v>
      </c>
      <c r="G12" s="157" t="s">
        <v>80</v>
      </c>
      <c r="H12" s="55">
        <f t="shared" si="1"/>
        <v>43725</v>
      </c>
      <c r="I12" s="55">
        <f t="shared" si="2"/>
        <v>43726</v>
      </c>
      <c r="J12" s="55">
        <f t="shared" si="3"/>
        <v>43728</v>
      </c>
      <c r="K12" s="55">
        <f t="shared" si="4"/>
        <v>43726</v>
      </c>
    </row>
    <row r="13" spans="1:108" ht="16.5">
      <c r="A13" s="25"/>
      <c r="B13" s="191" t="s">
        <v>190</v>
      </c>
      <c r="C13" s="191" t="s">
        <v>281</v>
      </c>
      <c r="D13" s="191" t="s">
        <v>6</v>
      </c>
      <c r="E13" s="148">
        <f>E12+7</f>
        <v>43723</v>
      </c>
      <c r="F13" s="55">
        <f t="shared" si="0"/>
        <v>43728</v>
      </c>
      <c r="G13" s="157" t="s">
        <v>80</v>
      </c>
      <c r="H13" s="55">
        <f t="shared" si="1"/>
        <v>43732</v>
      </c>
      <c r="I13" s="55">
        <f t="shared" si="2"/>
        <v>43733</v>
      </c>
      <c r="J13" s="55">
        <f t="shared" si="3"/>
        <v>43735</v>
      </c>
      <c r="K13" s="55">
        <f t="shared" si="4"/>
        <v>43733</v>
      </c>
    </row>
    <row r="14" spans="1:108" ht="16.5">
      <c r="A14" s="25"/>
      <c r="B14" s="191" t="s">
        <v>173</v>
      </c>
      <c r="C14" s="191" t="s">
        <v>276</v>
      </c>
      <c r="D14" s="191" t="s">
        <v>6</v>
      </c>
      <c r="E14" s="148">
        <f>E13+7</f>
        <v>43730</v>
      </c>
      <c r="F14" s="55">
        <f t="shared" si="0"/>
        <v>43735</v>
      </c>
      <c r="G14" s="157" t="s">
        <v>80</v>
      </c>
      <c r="H14" s="55">
        <f t="shared" si="1"/>
        <v>43739</v>
      </c>
      <c r="I14" s="55">
        <f t="shared" si="2"/>
        <v>43740</v>
      </c>
      <c r="J14" s="55">
        <f t="shared" si="3"/>
        <v>43742</v>
      </c>
      <c r="K14" s="55">
        <f t="shared" si="4"/>
        <v>43740</v>
      </c>
    </row>
    <row r="15" spans="1:108" ht="16.5">
      <c r="A15" s="207" t="s">
        <v>318</v>
      </c>
      <c r="B15" s="191" t="s">
        <v>210</v>
      </c>
      <c r="C15" s="191" t="s">
        <v>276</v>
      </c>
      <c r="D15" s="191" t="s">
        <v>6</v>
      </c>
      <c r="E15" s="148">
        <f>E14+7</f>
        <v>43737</v>
      </c>
      <c r="F15" s="55">
        <f t="shared" si="0"/>
        <v>43742</v>
      </c>
      <c r="G15" s="157" t="s">
        <v>80</v>
      </c>
      <c r="H15" s="55">
        <f t="shared" si="1"/>
        <v>43746</v>
      </c>
      <c r="I15" s="55">
        <f t="shared" si="2"/>
        <v>43747</v>
      </c>
      <c r="J15" s="55">
        <f t="shared" si="3"/>
        <v>43749</v>
      </c>
      <c r="K15" s="55">
        <f t="shared" si="4"/>
        <v>43747</v>
      </c>
    </row>
    <row r="16" spans="1:108" ht="16.5">
      <c r="A16" s="25"/>
      <c r="B16" s="191" t="s">
        <v>190</v>
      </c>
      <c r="C16" s="191" t="s">
        <v>314</v>
      </c>
      <c r="D16" s="191" t="s">
        <v>6</v>
      </c>
      <c r="E16" s="148">
        <f t="shared" ref="E16:E19" si="5">E15+7</f>
        <v>43744</v>
      </c>
      <c r="F16" s="55">
        <f t="shared" si="0"/>
        <v>43749</v>
      </c>
      <c r="G16" s="157" t="s">
        <v>80</v>
      </c>
      <c r="H16" s="55">
        <f t="shared" si="1"/>
        <v>43753</v>
      </c>
      <c r="I16" s="55">
        <f t="shared" si="2"/>
        <v>43754</v>
      </c>
      <c r="J16" s="55">
        <f t="shared" si="3"/>
        <v>43756</v>
      </c>
      <c r="K16" s="55">
        <f t="shared" si="4"/>
        <v>43754</v>
      </c>
    </row>
    <row r="17" spans="1:11" ht="16.5">
      <c r="A17" s="25"/>
      <c r="B17" s="191" t="s">
        <v>173</v>
      </c>
      <c r="C17" s="191" t="s">
        <v>291</v>
      </c>
      <c r="D17" s="191" t="s">
        <v>6</v>
      </c>
      <c r="E17" s="148">
        <f t="shared" si="5"/>
        <v>43751</v>
      </c>
      <c r="F17" s="55">
        <f t="shared" ref="F17" si="6">E17+5</f>
        <v>43756</v>
      </c>
      <c r="G17" s="146" t="s">
        <v>80</v>
      </c>
      <c r="H17" s="55">
        <f t="shared" ref="H17" si="7">F17+4</f>
        <v>43760</v>
      </c>
      <c r="I17" s="55">
        <f t="shared" ref="I17" si="8">F17+5</f>
        <v>43761</v>
      </c>
      <c r="J17" s="55">
        <f t="shared" ref="J17" si="9">F17+7</f>
        <v>43763</v>
      </c>
      <c r="K17" s="55">
        <f t="shared" ref="K17" si="10">F17+5</f>
        <v>43761</v>
      </c>
    </row>
    <row r="18" spans="1:11" s="25" customFormat="1" ht="17.25" customHeight="1">
      <c r="B18" s="191" t="s">
        <v>210</v>
      </c>
      <c r="C18" s="191" t="s">
        <v>291</v>
      </c>
      <c r="D18" s="191" t="s">
        <v>6</v>
      </c>
      <c r="E18" s="148">
        <f t="shared" si="5"/>
        <v>43758</v>
      </c>
      <c r="F18" s="55">
        <f t="shared" ref="F18:F19" si="11">E18+5</f>
        <v>43763</v>
      </c>
      <c r="G18" s="155" t="s">
        <v>80</v>
      </c>
      <c r="H18" s="55">
        <f t="shared" ref="H18:H19" si="12">F18+4</f>
        <v>43767</v>
      </c>
      <c r="I18" s="55">
        <f t="shared" ref="I18:I19" si="13">F18+5</f>
        <v>43768</v>
      </c>
      <c r="J18" s="55">
        <f t="shared" ref="J18:J19" si="14">F18+7</f>
        <v>43770</v>
      </c>
      <c r="K18" s="55">
        <f t="shared" ref="K18:K19" si="15">F18+5</f>
        <v>43768</v>
      </c>
    </row>
    <row r="19" spans="1:11" ht="16.5">
      <c r="A19" s="25"/>
      <c r="B19" s="191" t="s">
        <v>190</v>
      </c>
      <c r="C19" s="191" t="s">
        <v>315</v>
      </c>
      <c r="D19" s="191" t="s">
        <v>6</v>
      </c>
      <c r="E19" s="148">
        <f t="shared" si="5"/>
        <v>43765</v>
      </c>
      <c r="F19" s="55">
        <f t="shared" si="11"/>
        <v>43770</v>
      </c>
      <c r="G19" s="155" t="s">
        <v>80</v>
      </c>
      <c r="H19" s="55">
        <f t="shared" si="12"/>
        <v>43774</v>
      </c>
      <c r="I19" s="55">
        <f t="shared" si="13"/>
        <v>43775</v>
      </c>
      <c r="J19" s="55">
        <f t="shared" si="14"/>
        <v>43777</v>
      </c>
      <c r="K19" s="55">
        <f t="shared" si="15"/>
        <v>43775</v>
      </c>
    </row>
    <row r="20" spans="1:11" ht="16.5">
      <c r="A20" s="25"/>
      <c r="B20" s="174"/>
      <c r="C20" s="174"/>
      <c r="D20" s="174"/>
      <c r="E20" s="132"/>
      <c r="F20" s="132"/>
      <c r="G20" s="174"/>
      <c r="H20" s="132"/>
      <c r="I20" s="132"/>
      <c r="J20" s="132"/>
      <c r="K20" s="132"/>
    </row>
    <row r="21" spans="1:11" ht="16.5">
      <c r="A21" s="25"/>
      <c r="B21" s="31" t="s">
        <v>18</v>
      </c>
      <c r="C21" s="25"/>
      <c r="D21" s="25"/>
      <c r="E21" s="25"/>
    </row>
    <row r="22" spans="1:11">
      <c r="B22" s="25"/>
      <c r="C22" s="25"/>
      <c r="D22" s="25"/>
      <c r="E22" s="25"/>
    </row>
    <row r="23" spans="1:11" ht="16.5">
      <c r="B23" s="86" t="s">
        <v>54</v>
      </c>
      <c r="C23" s="85"/>
      <c r="D23" s="84"/>
      <c r="E23" s="25"/>
    </row>
    <row r="24" spans="1:11" ht="16.5">
      <c r="B24" s="86"/>
      <c r="C24" s="85"/>
      <c r="D24" s="84"/>
      <c r="E24" s="25"/>
    </row>
    <row r="25" spans="1:11" ht="15">
      <c r="B25" s="304" t="s">
        <v>59</v>
      </c>
      <c r="C25" s="304"/>
      <c r="D25" s="304"/>
      <c r="E25" s="25"/>
    </row>
    <row r="26" spans="1:11" ht="16.5">
      <c r="B26" s="284" t="s">
        <v>55</v>
      </c>
      <c r="C26" s="285"/>
      <c r="D26" s="286"/>
    </row>
    <row r="27" spans="1:11" ht="16.5">
      <c r="B27" s="284" t="s">
        <v>121</v>
      </c>
      <c r="C27" s="285"/>
      <c r="D27" s="286"/>
    </row>
  </sheetData>
  <mergeCells count="10">
    <mergeCell ref="B26:D26"/>
    <mergeCell ref="B27:D27"/>
    <mergeCell ref="B25:D25"/>
    <mergeCell ref="A1:G1"/>
    <mergeCell ref="C2:F2"/>
    <mergeCell ref="A4:K4"/>
    <mergeCell ref="B8:B10"/>
    <mergeCell ref="C8:C10"/>
    <mergeCell ref="D8:D10"/>
    <mergeCell ref="G8:G10"/>
  </mergeCells>
  <hyperlinks>
    <hyperlink ref="A6" location="MENU!A1" display="BACK TO MENU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52"/>
  <sheetViews>
    <sheetView showGridLines="0" topLeftCell="A13" zoomScaleNormal="100" workbookViewId="0">
      <selection activeCell="C27" sqref="C27"/>
    </sheetView>
  </sheetViews>
  <sheetFormatPr defaultColWidth="9.140625" defaultRowHeight="13.5"/>
  <cols>
    <col min="1" max="1" width="14.42578125" style="7" customWidth="1"/>
    <col min="2" max="2" width="23.5703125" style="7" customWidth="1"/>
    <col min="3" max="3" width="14.7109375" style="7" customWidth="1"/>
    <col min="4" max="4" width="16.140625" style="7" customWidth="1"/>
    <col min="5" max="5" width="23.7109375" style="7" customWidth="1"/>
    <col min="6" max="6" width="22" style="7" customWidth="1"/>
    <col min="7" max="7" width="20.140625" style="7" customWidth="1"/>
    <col min="8" max="8" width="21.140625" style="7" customWidth="1"/>
    <col min="9" max="9" width="18" style="7" customWidth="1"/>
    <col min="10" max="10" width="19.140625" style="7" customWidth="1"/>
    <col min="11" max="11" width="11" style="7" customWidth="1"/>
    <col min="12" max="12" width="14" style="7" customWidth="1"/>
    <col min="13" max="13" width="17.140625" style="7" customWidth="1"/>
    <col min="14" max="14" width="20.140625" style="7" customWidth="1"/>
    <col min="15" max="15" width="13.28515625" style="7" customWidth="1"/>
    <col min="16" max="16" width="19.5703125" style="7" customWidth="1"/>
    <col min="17" max="17" width="10.7109375" style="7" customWidth="1"/>
    <col min="18" max="16384" width="9.140625" style="7"/>
  </cols>
  <sheetData>
    <row r="1" spans="1:118" s="4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272"/>
      <c r="I1" s="27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s="18" customFormat="1" ht="39.75" customHeight="1">
      <c r="C2" s="275"/>
      <c r="D2" s="275"/>
      <c r="E2" s="275"/>
      <c r="F2" s="275"/>
      <c r="G2" s="275"/>
      <c r="H2" s="5"/>
      <c r="I2" s="19"/>
      <c r="J2" s="19"/>
    </row>
    <row r="3" spans="1:118" s="18" customFormat="1" ht="16.5" customHeight="1">
      <c r="C3" s="41"/>
      <c r="D3" s="41"/>
      <c r="E3" s="41"/>
      <c r="F3" s="41"/>
      <c r="G3" s="41"/>
      <c r="H3" s="5"/>
      <c r="I3" s="19"/>
      <c r="J3" s="19"/>
    </row>
    <row r="4" spans="1:118" s="18" customFormat="1" ht="30" customHeight="1">
      <c r="C4" s="276" t="s">
        <v>0</v>
      </c>
      <c r="D4" s="276"/>
      <c r="E4" s="276"/>
      <c r="F4" s="276"/>
      <c r="G4" s="276"/>
    </row>
    <row r="5" spans="1:118" s="18" customFormat="1" ht="24" customHeight="1">
      <c r="B5" s="20"/>
    </row>
    <row r="6" spans="1:118" s="18" customFormat="1" ht="18">
      <c r="A6" s="27" t="s">
        <v>1</v>
      </c>
      <c r="B6" s="22"/>
    </row>
    <row r="7" spans="1:118" s="18" customFormat="1" ht="18.75">
      <c r="A7" s="23"/>
    </row>
    <row r="8" spans="1:118" s="18" customFormat="1" ht="16.5">
      <c r="A8" s="24"/>
      <c r="B8" s="273" t="s">
        <v>56</v>
      </c>
      <c r="C8" s="273"/>
      <c r="D8" s="273"/>
      <c r="E8" s="273"/>
      <c r="F8" s="273"/>
      <c r="G8" s="273"/>
      <c r="H8" s="274"/>
      <c r="I8" s="28"/>
    </row>
    <row r="9" spans="1:118" s="18" customFormat="1" ht="15">
      <c r="B9" s="262" t="s">
        <v>2</v>
      </c>
      <c r="C9" s="262" t="s">
        <v>13</v>
      </c>
      <c r="D9" s="262" t="s">
        <v>15</v>
      </c>
      <c r="E9" s="87" t="s">
        <v>66</v>
      </c>
      <c r="F9" s="87" t="s">
        <v>3</v>
      </c>
      <c r="G9" s="87" t="s">
        <v>4</v>
      </c>
      <c r="H9" s="277" t="s">
        <v>14</v>
      </c>
      <c r="I9" s="277"/>
      <c r="J9" s="277"/>
    </row>
    <row r="10" spans="1:118" s="18" customFormat="1" ht="15">
      <c r="B10" s="263"/>
      <c r="C10" s="263"/>
      <c r="D10" s="263"/>
      <c r="E10" s="97" t="s">
        <v>55</v>
      </c>
      <c r="F10" s="97" t="s">
        <v>67</v>
      </c>
      <c r="G10" s="97" t="s">
        <v>181</v>
      </c>
      <c r="H10" s="277"/>
      <c r="I10" s="277"/>
      <c r="J10" s="277"/>
    </row>
    <row r="11" spans="1:118" s="25" customFormat="1" ht="15">
      <c r="B11" s="264"/>
      <c r="C11" s="264"/>
      <c r="D11" s="264"/>
      <c r="E11" s="87" t="s">
        <v>5</v>
      </c>
      <c r="F11" s="87" t="s">
        <v>9</v>
      </c>
      <c r="G11" s="87" t="s">
        <v>9</v>
      </c>
      <c r="H11" s="277"/>
      <c r="I11" s="277"/>
      <c r="J11" s="277"/>
    </row>
    <row r="12" spans="1:118" s="154" customFormat="1" ht="16.5">
      <c r="B12" s="191" t="s">
        <v>190</v>
      </c>
      <c r="C12" s="191" t="s">
        <v>272</v>
      </c>
      <c r="D12" s="191" t="s">
        <v>6</v>
      </c>
      <c r="E12" s="203">
        <v>43702</v>
      </c>
      <c r="F12" s="203">
        <f>E12+5</f>
        <v>43707</v>
      </c>
      <c r="G12" s="203">
        <f>E12+6</f>
        <v>43708</v>
      </c>
      <c r="H12" s="265"/>
      <c r="I12" s="266"/>
      <c r="J12" s="267"/>
    </row>
    <row r="13" spans="1:118" s="25" customFormat="1" ht="16.5">
      <c r="B13" s="191" t="s">
        <v>173</v>
      </c>
      <c r="C13" s="191" t="s">
        <v>266</v>
      </c>
      <c r="D13" s="191" t="s">
        <v>6</v>
      </c>
      <c r="E13" s="203">
        <v>43709</v>
      </c>
      <c r="F13" s="203">
        <f>E13+5</f>
        <v>43714</v>
      </c>
      <c r="G13" s="203">
        <f>E13+6</f>
        <v>43715</v>
      </c>
      <c r="H13" s="265"/>
      <c r="I13" s="266"/>
      <c r="J13" s="267"/>
    </row>
    <row r="14" spans="1:118" s="25" customFormat="1" ht="16.5">
      <c r="B14" s="191" t="s">
        <v>210</v>
      </c>
      <c r="C14" s="191" t="s">
        <v>266</v>
      </c>
      <c r="D14" s="191" t="s">
        <v>6</v>
      </c>
      <c r="E14" s="203">
        <f>E13+7</f>
        <v>43716</v>
      </c>
      <c r="F14" s="203">
        <f>E14+5</f>
        <v>43721</v>
      </c>
      <c r="G14" s="203">
        <f>E14+6</f>
        <v>43722</v>
      </c>
      <c r="H14" s="265"/>
      <c r="I14" s="266"/>
      <c r="J14" s="267"/>
    </row>
    <row r="15" spans="1:118" s="25" customFormat="1" ht="16.5">
      <c r="B15" s="191" t="s">
        <v>190</v>
      </c>
      <c r="C15" s="191" t="s">
        <v>281</v>
      </c>
      <c r="D15" s="191" t="s">
        <v>6</v>
      </c>
      <c r="E15" s="203">
        <f>E14+7</f>
        <v>43723</v>
      </c>
      <c r="F15" s="203">
        <f>E15+5</f>
        <v>43728</v>
      </c>
      <c r="G15" s="203">
        <f>E15+6</f>
        <v>43729</v>
      </c>
      <c r="H15" s="265"/>
      <c r="I15" s="266"/>
      <c r="J15" s="267"/>
    </row>
    <row r="16" spans="1:118" s="25" customFormat="1" ht="16.5">
      <c r="B16" s="191" t="s">
        <v>173</v>
      </c>
      <c r="C16" s="191" t="s">
        <v>276</v>
      </c>
      <c r="D16" s="191" t="s">
        <v>6</v>
      </c>
      <c r="E16" s="203">
        <f>E15+7</f>
        <v>43730</v>
      </c>
      <c r="F16" s="203">
        <f>E16+5</f>
        <v>43735</v>
      </c>
      <c r="G16" s="203">
        <f>E16+6</f>
        <v>43736</v>
      </c>
      <c r="H16" s="278" t="s">
        <v>312</v>
      </c>
      <c r="I16" s="279"/>
      <c r="J16" s="280"/>
    </row>
    <row r="17" spans="2:10" s="25" customFormat="1" ht="16.5">
      <c r="B17" s="191" t="s">
        <v>210</v>
      </c>
      <c r="C17" s="191" t="s">
        <v>276</v>
      </c>
      <c r="D17" s="191" t="s">
        <v>6</v>
      </c>
      <c r="E17" s="265" t="s">
        <v>316</v>
      </c>
      <c r="F17" s="266"/>
      <c r="G17" s="267"/>
      <c r="H17" s="265"/>
      <c r="I17" s="266"/>
      <c r="J17" s="267"/>
    </row>
    <row r="18" spans="2:10" s="25" customFormat="1" ht="16.5">
      <c r="B18" s="191" t="s">
        <v>190</v>
      </c>
      <c r="C18" s="191" t="s">
        <v>314</v>
      </c>
      <c r="D18" s="191" t="s">
        <v>6</v>
      </c>
      <c r="E18" s="203">
        <v>43744</v>
      </c>
      <c r="F18" s="203">
        <f>E18+5</f>
        <v>43749</v>
      </c>
      <c r="G18" s="203">
        <f>E18+6</f>
        <v>43750</v>
      </c>
      <c r="H18" s="265"/>
      <c r="I18" s="266"/>
      <c r="J18" s="267"/>
    </row>
    <row r="19" spans="2:10" s="25" customFormat="1" ht="16.5">
      <c r="B19" s="191" t="s">
        <v>173</v>
      </c>
      <c r="C19" s="191" t="s">
        <v>291</v>
      </c>
      <c r="D19" s="191" t="s">
        <v>6</v>
      </c>
      <c r="E19" s="203">
        <f>E18+7</f>
        <v>43751</v>
      </c>
      <c r="F19" s="203">
        <f>E19+5</f>
        <v>43756</v>
      </c>
      <c r="G19" s="203">
        <f>E19+6</f>
        <v>43757</v>
      </c>
      <c r="H19" s="268"/>
      <c r="I19" s="269"/>
      <c r="J19" s="270"/>
    </row>
    <row r="20" spans="2:10" s="25" customFormat="1" ht="16.5">
      <c r="B20" s="191" t="s">
        <v>210</v>
      </c>
      <c r="C20" s="191" t="s">
        <v>291</v>
      </c>
      <c r="D20" s="191" t="s">
        <v>6</v>
      </c>
      <c r="E20" s="203">
        <f>E19+7</f>
        <v>43758</v>
      </c>
      <c r="F20" s="203">
        <f>E20+5</f>
        <v>43763</v>
      </c>
      <c r="G20" s="203">
        <f>E20+6</f>
        <v>43764</v>
      </c>
      <c r="H20" s="265"/>
      <c r="I20" s="266"/>
      <c r="J20" s="267"/>
    </row>
    <row r="21" spans="2:10" s="25" customFormat="1" ht="16.5">
      <c r="B21" s="191" t="s">
        <v>190</v>
      </c>
      <c r="C21" s="191" t="s">
        <v>315</v>
      </c>
      <c r="D21" s="191" t="s">
        <v>6</v>
      </c>
      <c r="E21" s="203">
        <f>E20+7</f>
        <v>43765</v>
      </c>
      <c r="F21" s="203">
        <f>E21+5</f>
        <v>43770</v>
      </c>
      <c r="G21" s="203">
        <f>E21+6</f>
        <v>43771</v>
      </c>
      <c r="H21" s="265"/>
      <c r="I21" s="266"/>
      <c r="J21" s="267"/>
    </row>
    <row r="22" spans="2:10" s="25" customFormat="1" ht="18.75" customHeight="1">
      <c r="B22" s="130"/>
      <c r="C22" s="130"/>
      <c r="D22" s="130"/>
      <c r="E22" s="109"/>
      <c r="F22" s="109"/>
      <c r="G22" s="109"/>
      <c r="H22" s="109"/>
    </row>
    <row r="23" spans="2:10" s="25" customFormat="1" ht="16.5">
      <c r="B23" s="271" t="s">
        <v>165</v>
      </c>
      <c r="C23" s="271"/>
      <c r="D23" s="271"/>
      <c r="E23" s="271"/>
      <c r="F23" s="271"/>
      <c r="G23" s="271"/>
      <c r="H23" s="271"/>
      <c r="I23" s="271"/>
      <c r="J23" s="271"/>
    </row>
    <row r="24" spans="2:10" s="25" customFormat="1" ht="15">
      <c r="B24" s="262" t="s">
        <v>2</v>
      </c>
      <c r="C24" s="262" t="s">
        <v>13</v>
      </c>
      <c r="D24" s="262" t="s">
        <v>15</v>
      </c>
      <c r="E24" s="87" t="s">
        <v>66</v>
      </c>
      <c r="F24" s="87" t="s">
        <v>11</v>
      </c>
      <c r="G24" s="87" t="s">
        <v>12</v>
      </c>
      <c r="H24" s="125" t="s">
        <v>163</v>
      </c>
      <c r="I24" s="126" t="s">
        <v>224</v>
      </c>
      <c r="J24" s="262" t="s">
        <v>14</v>
      </c>
    </row>
    <row r="25" spans="2:10" s="25" customFormat="1" ht="15">
      <c r="B25" s="263"/>
      <c r="C25" s="263"/>
      <c r="D25" s="263"/>
      <c r="E25" s="97" t="s">
        <v>55</v>
      </c>
      <c r="F25" s="97" t="s">
        <v>204</v>
      </c>
      <c r="G25" s="153" t="s">
        <v>65</v>
      </c>
      <c r="H25" s="124" t="s">
        <v>164</v>
      </c>
      <c r="I25" s="126" t="s">
        <v>224</v>
      </c>
      <c r="J25" s="263"/>
    </row>
    <row r="26" spans="2:10" s="25" customFormat="1" ht="15">
      <c r="B26" s="264"/>
      <c r="C26" s="264"/>
      <c r="D26" s="264"/>
      <c r="E26" s="87" t="s">
        <v>5</v>
      </c>
      <c r="F26" s="87" t="s">
        <v>9</v>
      </c>
      <c r="G26" s="87" t="s">
        <v>9</v>
      </c>
      <c r="H26" s="124" t="s">
        <v>9</v>
      </c>
      <c r="I26" s="126" t="s">
        <v>9</v>
      </c>
      <c r="J26" s="264"/>
    </row>
    <row r="27" spans="2:10" s="25" customFormat="1" ht="18" customHeight="1">
      <c r="B27" s="199" t="s">
        <v>173</v>
      </c>
      <c r="C27" s="127" t="s">
        <v>267</v>
      </c>
      <c r="D27" s="196" t="s">
        <v>6</v>
      </c>
      <c r="E27" s="55">
        <v>43702</v>
      </c>
      <c r="F27" s="55">
        <f>E27+1</f>
        <v>43703</v>
      </c>
      <c r="G27" s="55">
        <f>E27+2</f>
        <v>43704</v>
      </c>
      <c r="H27" s="55">
        <f>E27+3</f>
        <v>43705</v>
      </c>
      <c r="I27" s="55">
        <f>E27+5</f>
        <v>43707</v>
      </c>
      <c r="J27" s="55"/>
    </row>
    <row r="28" spans="2:10" s="25" customFormat="1" ht="18" customHeight="1">
      <c r="B28" s="199" t="s">
        <v>210</v>
      </c>
      <c r="C28" s="127" t="s">
        <v>267</v>
      </c>
      <c r="D28" s="196" t="s">
        <v>6</v>
      </c>
      <c r="E28" s="55">
        <f t="shared" ref="E28:E35" si="0">E27+7</f>
        <v>43709</v>
      </c>
      <c r="F28" s="55">
        <f t="shared" ref="F28:F30" si="1">E28+1</f>
        <v>43710</v>
      </c>
      <c r="G28" s="55">
        <f t="shared" ref="G28:G30" si="2">E28+2</f>
        <v>43711</v>
      </c>
      <c r="H28" s="55">
        <f t="shared" ref="H28:H30" si="3">E28+3</f>
        <v>43712</v>
      </c>
      <c r="I28" s="55">
        <f t="shared" ref="I28:I30" si="4">E28+5</f>
        <v>43714</v>
      </c>
      <c r="J28" s="55"/>
    </row>
    <row r="29" spans="2:10" s="25" customFormat="1" ht="18" customHeight="1">
      <c r="B29" s="200" t="s">
        <v>190</v>
      </c>
      <c r="C29" s="127" t="s">
        <v>282</v>
      </c>
      <c r="D29" s="197" t="s">
        <v>6</v>
      </c>
      <c r="E29" s="55">
        <f t="shared" si="0"/>
        <v>43716</v>
      </c>
      <c r="F29" s="55">
        <f t="shared" si="1"/>
        <v>43717</v>
      </c>
      <c r="G29" s="55">
        <f t="shared" si="2"/>
        <v>43718</v>
      </c>
      <c r="H29" s="55">
        <f t="shared" si="3"/>
        <v>43719</v>
      </c>
      <c r="I29" s="55">
        <f t="shared" si="4"/>
        <v>43721</v>
      </c>
      <c r="J29" s="55"/>
    </row>
    <row r="30" spans="2:10" s="25" customFormat="1" ht="18" customHeight="1">
      <c r="B30" s="200" t="s">
        <v>173</v>
      </c>
      <c r="C30" s="127" t="s">
        <v>277</v>
      </c>
      <c r="D30" s="197" t="s">
        <v>6</v>
      </c>
      <c r="E30" s="55">
        <f t="shared" si="0"/>
        <v>43723</v>
      </c>
      <c r="F30" s="55">
        <f t="shared" si="1"/>
        <v>43724</v>
      </c>
      <c r="G30" s="55">
        <f t="shared" si="2"/>
        <v>43725</v>
      </c>
      <c r="H30" s="55">
        <f t="shared" si="3"/>
        <v>43726</v>
      </c>
      <c r="I30" s="55">
        <f t="shared" si="4"/>
        <v>43728</v>
      </c>
      <c r="J30" s="55"/>
    </row>
    <row r="31" spans="2:10" s="25" customFormat="1" ht="18" customHeight="1">
      <c r="B31" s="200" t="s">
        <v>210</v>
      </c>
      <c r="C31" s="127" t="s">
        <v>277</v>
      </c>
      <c r="D31" s="197" t="s">
        <v>6</v>
      </c>
      <c r="E31" s="265" t="s">
        <v>316</v>
      </c>
      <c r="F31" s="266"/>
      <c r="G31" s="266"/>
      <c r="H31" s="266"/>
      <c r="I31" s="267"/>
      <c r="J31" s="55"/>
    </row>
    <row r="32" spans="2:10" s="25" customFormat="1" ht="18" customHeight="1">
      <c r="B32" s="200" t="s">
        <v>190</v>
      </c>
      <c r="C32" s="127" t="s">
        <v>283</v>
      </c>
      <c r="D32" s="200" t="s">
        <v>6</v>
      </c>
      <c r="E32" s="55">
        <v>43737</v>
      </c>
      <c r="F32" s="55">
        <f t="shared" ref="F32" si="5">E32+1</f>
        <v>43738</v>
      </c>
      <c r="G32" s="55">
        <f t="shared" ref="G32" si="6">E32+2</f>
        <v>43739</v>
      </c>
      <c r="H32" s="55">
        <f t="shared" ref="H32" si="7">E32+3</f>
        <v>43740</v>
      </c>
      <c r="I32" s="55">
        <f t="shared" ref="I32" si="8">E32+5</f>
        <v>43742</v>
      </c>
      <c r="J32" s="55"/>
    </row>
    <row r="33" spans="2:10" s="25" customFormat="1" ht="18" customHeight="1">
      <c r="B33" s="204" t="s">
        <v>173</v>
      </c>
      <c r="C33" s="127" t="s">
        <v>278</v>
      </c>
      <c r="D33" s="200" t="s">
        <v>6</v>
      </c>
      <c r="E33" s="55">
        <f t="shared" si="0"/>
        <v>43744</v>
      </c>
      <c r="F33" s="55">
        <f t="shared" ref="F33:F35" si="9">E33+1</f>
        <v>43745</v>
      </c>
      <c r="G33" s="55">
        <f t="shared" ref="G33:G35" si="10">E33+2</f>
        <v>43746</v>
      </c>
      <c r="H33" s="55">
        <f t="shared" ref="H33:H35" si="11">E33+3</f>
        <v>43747</v>
      </c>
      <c r="I33" s="55">
        <f t="shared" ref="I33:I35" si="12">E33+5</f>
        <v>43749</v>
      </c>
      <c r="J33" s="55"/>
    </row>
    <row r="34" spans="2:10" s="25" customFormat="1" ht="18" customHeight="1">
      <c r="B34" s="204" t="s">
        <v>210</v>
      </c>
      <c r="C34" s="127" t="s">
        <v>278</v>
      </c>
      <c r="D34" s="200" t="s">
        <v>6</v>
      </c>
      <c r="E34" s="55">
        <f t="shared" si="0"/>
        <v>43751</v>
      </c>
      <c r="F34" s="55">
        <f t="shared" si="9"/>
        <v>43752</v>
      </c>
      <c r="G34" s="55">
        <f t="shared" si="10"/>
        <v>43753</v>
      </c>
      <c r="H34" s="55">
        <f t="shared" si="11"/>
        <v>43754</v>
      </c>
      <c r="I34" s="55">
        <f t="shared" si="12"/>
        <v>43756</v>
      </c>
      <c r="J34" s="55"/>
    </row>
    <row r="35" spans="2:10" s="25" customFormat="1" ht="18" customHeight="1">
      <c r="B35" s="204" t="s">
        <v>190</v>
      </c>
      <c r="C35" s="127" t="s">
        <v>317</v>
      </c>
      <c r="D35" s="200" t="s">
        <v>6</v>
      </c>
      <c r="E35" s="55">
        <f t="shared" si="0"/>
        <v>43758</v>
      </c>
      <c r="F35" s="55">
        <f t="shared" si="9"/>
        <v>43759</v>
      </c>
      <c r="G35" s="55">
        <f t="shared" si="10"/>
        <v>43760</v>
      </c>
      <c r="H35" s="55">
        <f t="shared" si="11"/>
        <v>43761</v>
      </c>
      <c r="I35" s="55">
        <f t="shared" si="12"/>
        <v>43763</v>
      </c>
      <c r="J35" s="55"/>
    </row>
    <row r="36" spans="2:10" s="25" customFormat="1" ht="18" customHeight="1">
      <c r="B36" s="204" t="s">
        <v>173</v>
      </c>
      <c r="C36" s="127" t="s">
        <v>293</v>
      </c>
      <c r="D36" s="204" t="s">
        <v>6</v>
      </c>
      <c r="E36" s="55">
        <f>E35+7</f>
        <v>43765</v>
      </c>
      <c r="F36" s="55">
        <f t="shared" ref="F36" si="13">E36+1</f>
        <v>43766</v>
      </c>
      <c r="G36" s="55">
        <f t="shared" ref="G36" si="14">E36+2</f>
        <v>43767</v>
      </c>
      <c r="H36" s="55">
        <f t="shared" ref="H36" si="15">E36+3</f>
        <v>43768</v>
      </c>
      <c r="I36" s="55">
        <f t="shared" ref="I36" si="16">E36+5</f>
        <v>43770</v>
      </c>
      <c r="J36" s="55"/>
    </row>
    <row r="37" spans="2:10" s="25" customFormat="1" ht="18" customHeight="1">
      <c r="E37" s="132"/>
      <c r="F37" s="132"/>
      <c r="G37" s="132"/>
      <c r="H37" s="132"/>
      <c r="I37" s="132"/>
      <c r="J37" s="132"/>
    </row>
    <row r="38" spans="2:10" s="25" customFormat="1" ht="18" customHeight="1">
      <c r="B38" s="31" t="s">
        <v>18</v>
      </c>
    </row>
    <row r="39" spans="2:10" s="25" customFormat="1" ht="14.25" customHeight="1">
      <c r="H39" s="7"/>
      <c r="I39" s="7"/>
    </row>
    <row r="40" spans="2:10" s="25" customFormat="1" ht="16.5">
      <c r="B40" s="86" t="s">
        <v>54</v>
      </c>
      <c r="C40" s="85"/>
      <c r="D40" s="84"/>
      <c r="H40" s="7"/>
      <c r="I40" s="7"/>
    </row>
    <row r="41" spans="2:10" s="25" customFormat="1" ht="16.5">
      <c r="B41" s="86"/>
      <c r="C41" s="85"/>
      <c r="D41" s="84"/>
      <c r="H41" s="7"/>
      <c r="I41" s="7"/>
    </row>
    <row r="42" spans="2:10" s="25" customFormat="1" ht="21.75" customHeight="1">
      <c r="B42" s="116" t="s">
        <v>55</v>
      </c>
      <c r="C42" s="260" t="s">
        <v>127</v>
      </c>
      <c r="D42" s="260"/>
      <c r="H42" s="7"/>
      <c r="I42" s="7"/>
    </row>
    <row r="43" spans="2:10" ht="16.5">
      <c r="B43" s="114" t="s">
        <v>121</v>
      </c>
      <c r="C43" s="261" t="s">
        <v>162</v>
      </c>
      <c r="D43" s="261"/>
    </row>
    <row r="47" spans="2:10" ht="14.25" customHeight="1"/>
    <row r="48" spans="2:10" ht="14.25" customHeight="1"/>
    <row r="52" ht="15" customHeight="1"/>
  </sheetData>
  <mergeCells count="27">
    <mergeCell ref="H12:J12"/>
    <mergeCell ref="H13:J13"/>
    <mergeCell ref="H14:J14"/>
    <mergeCell ref="H15:J15"/>
    <mergeCell ref="H16:J16"/>
    <mergeCell ref="A1:I1"/>
    <mergeCell ref="B8:H8"/>
    <mergeCell ref="B9:B11"/>
    <mergeCell ref="C9:C11"/>
    <mergeCell ref="D9:D11"/>
    <mergeCell ref="C2:G2"/>
    <mergeCell ref="C4:G4"/>
    <mergeCell ref="H9:J11"/>
    <mergeCell ref="C42:D42"/>
    <mergeCell ref="C43:D43"/>
    <mergeCell ref="C24:C26"/>
    <mergeCell ref="D24:D26"/>
    <mergeCell ref="E17:G17"/>
    <mergeCell ref="E31:I31"/>
    <mergeCell ref="H19:J19"/>
    <mergeCell ref="H21:J21"/>
    <mergeCell ref="B23:J23"/>
    <mergeCell ref="J24:J26"/>
    <mergeCell ref="H17:J17"/>
    <mergeCell ref="H18:J18"/>
    <mergeCell ref="H20:J20"/>
    <mergeCell ref="B24:B26"/>
  </mergeCells>
  <hyperlinks>
    <hyperlink ref="A6" location="Sheet1!A1" display="BACK TO MENU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P43"/>
  <sheetViews>
    <sheetView showGridLines="0" topLeftCell="A19" zoomScaleNormal="100" workbookViewId="0">
      <selection activeCell="H39" sqref="H39"/>
    </sheetView>
  </sheetViews>
  <sheetFormatPr defaultColWidth="9.140625" defaultRowHeight="13.5"/>
  <cols>
    <col min="1" max="1" width="5.85546875" style="7" customWidth="1"/>
    <col min="2" max="2" width="22.140625" style="7" customWidth="1"/>
    <col min="3" max="3" width="11.28515625" style="7" customWidth="1"/>
    <col min="4" max="4" width="16.7109375" style="7" customWidth="1"/>
    <col min="5" max="5" width="20.42578125" style="7" customWidth="1"/>
    <col min="6" max="7" width="19.5703125" style="7" customWidth="1"/>
    <col min="8" max="8" width="18.85546875" style="7" customWidth="1"/>
    <col min="9" max="9" width="15.85546875" style="7" customWidth="1"/>
    <col min="10" max="10" width="33.5703125" style="7" customWidth="1"/>
    <col min="11" max="11" width="9.140625" style="7"/>
    <col min="12" max="12" width="14.28515625" style="7" customWidth="1"/>
    <col min="13" max="17" width="11.28515625" style="7" bestFit="1" customWidth="1"/>
    <col min="18" max="16384" width="9.140625" style="7"/>
  </cols>
  <sheetData>
    <row r="1" spans="1:120" s="4" customFormat="1" ht="20.25" customHeight="1">
      <c r="B1" s="272" t="s">
        <v>17</v>
      </c>
      <c r="C1" s="272"/>
      <c r="D1" s="272"/>
      <c r="E1" s="272"/>
      <c r="F1" s="272"/>
      <c r="G1" s="272"/>
      <c r="H1" s="272"/>
      <c r="I1" s="272"/>
      <c r="J1" s="29"/>
      <c r="K1" s="2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spans="1:120" s="18" customFormat="1" ht="39.75" customHeight="1">
      <c r="C2" s="283"/>
      <c r="D2" s="283"/>
      <c r="E2" s="283"/>
      <c r="F2" s="283"/>
      <c r="G2" s="283"/>
      <c r="H2" s="283"/>
      <c r="I2" s="30"/>
    </row>
    <row r="3" spans="1:120" s="18" customFormat="1" ht="16.5" customHeight="1">
      <c r="C3" s="42"/>
      <c r="D3" s="42"/>
      <c r="E3" s="42"/>
      <c r="F3" s="42"/>
      <c r="G3" s="140"/>
      <c r="H3" s="42"/>
      <c r="I3" s="30"/>
    </row>
    <row r="4" spans="1:120" s="18" customFormat="1" ht="28.5" customHeight="1">
      <c r="C4" s="30" t="s">
        <v>8</v>
      </c>
      <c r="D4" s="38"/>
      <c r="E4" s="38"/>
      <c r="F4" s="38"/>
      <c r="G4" s="38"/>
      <c r="H4" s="38"/>
    </row>
    <row r="5" spans="1:120" s="18" customFormat="1" ht="18.75" customHeight="1">
      <c r="A5" s="27" t="s">
        <v>1</v>
      </c>
      <c r="B5" s="20"/>
      <c r="E5" s="21"/>
      <c r="F5" s="21"/>
      <c r="G5" s="21"/>
    </row>
    <row r="6" spans="1:120" s="18" customFormat="1" ht="11.25" customHeight="1">
      <c r="B6" s="22"/>
    </row>
    <row r="7" spans="1:120" s="18" customFormat="1" ht="19.5" customHeight="1">
      <c r="A7" s="23"/>
      <c r="B7" s="271" t="s">
        <v>223</v>
      </c>
      <c r="C7" s="271"/>
      <c r="D7" s="271"/>
      <c r="E7" s="271"/>
      <c r="F7" s="271"/>
      <c r="G7" s="271"/>
      <c r="H7" s="271"/>
      <c r="I7" s="274"/>
    </row>
    <row r="8" spans="1:120" s="18" customFormat="1" ht="19.5" customHeight="1">
      <c r="A8" s="24"/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16</v>
      </c>
      <c r="G8" s="87" t="s">
        <v>3</v>
      </c>
      <c r="H8" s="87" t="s">
        <v>4</v>
      </c>
      <c r="I8" s="277" t="s">
        <v>14</v>
      </c>
      <c r="J8" s="277"/>
    </row>
    <row r="9" spans="1:120" s="18" customFormat="1" ht="19.5" customHeight="1">
      <c r="A9" s="24"/>
      <c r="B9" s="263"/>
      <c r="C9" s="263"/>
      <c r="D9" s="263"/>
      <c r="E9" s="97" t="s">
        <v>55</v>
      </c>
      <c r="F9" s="97" t="s">
        <v>70</v>
      </c>
      <c r="G9" s="133" t="s">
        <v>311</v>
      </c>
      <c r="H9" s="97" t="s">
        <v>181</v>
      </c>
      <c r="I9" s="277"/>
      <c r="J9" s="277"/>
    </row>
    <row r="10" spans="1:120" s="18" customFormat="1" ht="19.5" customHeight="1">
      <c r="A10" s="24"/>
      <c r="B10" s="264"/>
      <c r="C10" s="264"/>
      <c r="D10" s="264"/>
      <c r="E10" s="87" t="s">
        <v>5</v>
      </c>
      <c r="F10" s="87" t="s">
        <v>9</v>
      </c>
      <c r="G10" s="87" t="s">
        <v>9</v>
      </c>
      <c r="H10" s="87" t="s">
        <v>9</v>
      </c>
      <c r="I10" s="277"/>
      <c r="J10" s="277"/>
    </row>
    <row r="11" spans="1:120" ht="20.100000000000001" customHeight="1">
      <c r="B11" s="199" t="s">
        <v>261</v>
      </c>
      <c r="C11" s="199" t="s">
        <v>254</v>
      </c>
      <c r="D11" s="178" t="s">
        <v>10</v>
      </c>
      <c r="E11" s="55">
        <v>43704</v>
      </c>
      <c r="F11" s="55">
        <f>E11+5</f>
        <v>43709</v>
      </c>
      <c r="G11" s="55">
        <f>E11+7</f>
        <v>43711</v>
      </c>
      <c r="H11" s="55">
        <f>E11+8</f>
        <v>43712</v>
      </c>
      <c r="I11" s="281"/>
      <c r="J11" s="281"/>
    </row>
    <row r="12" spans="1:120" ht="20.100000000000001" customHeight="1">
      <c r="B12" s="199" t="s">
        <v>172</v>
      </c>
      <c r="C12" s="199" t="s">
        <v>273</v>
      </c>
      <c r="D12" s="194" t="s">
        <v>10</v>
      </c>
      <c r="E12" s="55">
        <f>E11+7</f>
        <v>43711</v>
      </c>
      <c r="F12" s="55">
        <f>E12+5</f>
        <v>43716</v>
      </c>
      <c r="G12" s="55">
        <f>E12+7</f>
        <v>43718</v>
      </c>
      <c r="H12" s="55">
        <f>E12+8</f>
        <v>43719</v>
      </c>
      <c r="I12" s="281"/>
      <c r="J12" s="281"/>
    </row>
    <row r="13" spans="1:120" ht="20.100000000000001" customHeight="1">
      <c r="B13" s="200" t="s">
        <v>179</v>
      </c>
      <c r="C13" s="200" t="s">
        <v>284</v>
      </c>
      <c r="D13" s="194" t="s">
        <v>10</v>
      </c>
      <c r="E13" s="55">
        <f>E12+7</f>
        <v>43718</v>
      </c>
      <c r="F13" s="55">
        <f>E13+5</f>
        <v>43723</v>
      </c>
      <c r="G13" s="55">
        <f>E13+7</f>
        <v>43725</v>
      </c>
      <c r="H13" s="55">
        <f>E13+8</f>
        <v>43726</v>
      </c>
      <c r="I13" s="281"/>
      <c r="J13" s="281"/>
    </row>
    <row r="14" spans="1:120" ht="20.100000000000001" customHeight="1">
      <c r="B14" s="200" t="s">
        <v>261</v>
      </c>
      <c r="C14" s="200" t="s">
        <v>253</v>
      </c>
      <c r="D14" s="194" t="s">
        <v>10</v>
      </c>
      <c r="E14" s="55">
        <f>E13+7</f>
        <v>43725</v>
      </c>
      <c r="F14" s="55">
        <f>E14+5</f>
        <v>43730</v>
      </c>
      <c r="G14" s="55">
        <f>E14+7</f>
        <v>43732</v>
      </c>
      <c r="H14" s="55">
        <f>E14+8</f>
        <v>43733</v>
      </c>
      <c r="I14" s="282" t="s">
        <v>312</v>
      </c>
      <c r="J14" s="282"/>
    </row>
    <row r="15" spans="1:120" ht="20.100000000000001" customHeight="1">
      <c r="B15" s="202" t="s">
        <v>313</v>
      </c>
      <c r="C15" s="200" t="s">
        <v>285</v>
      </c>
      <c r="D15" s="194" t="s">
        <v>10</v>
      </c>
      <c r="E15" s="55">
        <f>E14+7</f>
        <v>43732</v>
      </c>
      <c r="F15" s="55">
        <f>E15+5</f>
        <v>43737</v>
      </c>
      <c r="G15" s="55">
        <f>E15+7</f>
        <v>43739</v>
      </c>
      <c r="H15" s="55">
        <f>E15+8</f>
        <v>43740</v>
      </c>
      <c r="I15" s="281"/>
      <c r="J15" s="281"/>
    </row>
    <row r="16" spans="1:120" ht="20.100000000000001" customHeight="1">
      <c r="B16" s="200" t="s">
        <v>179</v>
      </c>
      <c r="C16" s="200" t="s">
        <v>286</v>
      </c>
      <c r="D16" s="197" t="s">
        <v>10</v>
      </c>
      <c r="E16" s="55">
        <f t="shared" ref="E16:E20" si="0">E15+7</f>
        <v>43739</v>
      </c>
      <c r="F16" s="55">
        <f t="shared" ref="F16:F20" si="1">E16+5</f>
        <v>43744</v>
      </c>
      <c r="G16" s="55">
        <f t="shared" ref="G16:G20" si="2">E16+7</f>
        <v>43746</v>
      </c>
      <c r="H16" s="55">
        <f t="shared" ref="H16:H20" si="3">E16+8</f>
        <v>43747</v>
      </c>
      <c r="I16" s="281"/>
      <c r="J16" s="281"/>
    </row>
    <row r="17" spans="2:10" ht="20.100000000000001" customHeight="1">
      <c r="B17" s="200" t="s">
        <v>261</v>
      </c>
      <c r="C17" s="200" t="s">
        <v>255</v>
      </c>
      <c r="D17" s="197" t="s">
        <v>10</v>
      </c>
      <c r="E17" s="55">
        <f t="shared" si="0"/>
        <v>43746</v>
      </c>
      <c r="F17" s="55">
        <f t="shared" si="1"/>
        <v>43751</v>
      </c>
      <c r="G17" s="55">
        <f t="shared" si="2"/>
        <v>43753</v>
      </c>
      <c r="H17" s="55">
        <f t="shared" si="3"/>
        <v>43754</v>
      </c>
      <c r="I17" s="281"/>
      <c r="J17" s="281"/>
    </row>
    <row r="18" spans="2:10" ht="20.100000000000001" customHeight="1">
      <c r="B18" s="204" t="s">
        <v>313</v>
      </c>
      <c r="C18" s="204" t="s">
        <v>319</v>
      </c>
      <c r="D18" s="197" t="s">
        <v>10</v>
      </c>
      <c r="E18" s="55">
        <f t="shared" si="0"/>
        <v>43753</v>
      </c>
      <c r="F18" s="55">
        <f t="shared" si="1"/>
        <v>43758</v>
      </c>
      <c r="G18" s="55">
        <f t="shared" si="2"/>
        <v>43760</v>
      </c>
      <c r="H18" s="55">
        <f t="shared" si="3"/>
        <v>43761</v>
      </c>
      <c r="I18" s="281"/>
      <c r="J18" s="281"/>
    </row>
    <row r="19" spans="2:10" ht="20.100000000000001" customHeight="1">
      <c r="B19" s="204" t="s">
        <v>179</v>
      </c>
      <c r="C19" s="204" t="s">
        <v>320</v>
      </c>
      <c r="D19" s="197" t="s">
        <v>10</v>
      </c>
      <c r="E19" s="55">
        <f t="shared" si="0"/>
        <v>43760</v>
      </c>
      <c r="F19" s="55">
        <f t="shared" si="1"/>
        <v>43765</v>
      </c>
      <c r="G19" s="55">
        <f t="shared" si="2"/>
        <v>43767</v>
      </c>
      <c r="H19" s="55">
        <f t="shared" si="3"/>
        <v>43768</v>
      </c>
      <c r="I19" s="281"/>
      <c r="J19" s="281"/>
    </row>
    <row r="20" spans="2:10" ht="20.100000000000001" customHeight="1">
      <c r="B20" s="204" t="s">
        <v>261</v>
      </c>
      <c r="C20" s="204" t="s">
        <v>263</v>
      </c>
      <c r="D20" s="197" t="s">
        <v>10</v>
      </c>
      <c r="E20" s="55">
        <f t="shared" si="0"/>
        <v>43767</v>
      </c>
      <c r="F20" s="55">
        <f t="shared" si="1"/>
        <v>43772</v>
      </c>
      <c r="G20" s="55">
        <f t="shared" si="2"/>
        <v>43774</v>
      </c>
      <c r="H20" s="55">
        <f t="shared" si="3"/>
        <v>43775</v>
      </c>
      <c r="I20" s="281"/>
      <c r="J20" s="281"/>
    </row>
    <row r="21" spans="2:10" ht="20.100000000000001" customHeight="1"/>
    <row r="22" spans="2:10" ht="20.100000000000001" customHeight="1">
      <c r="B22" s="296" t="s">
        <v>165</v>
      </c>
      <c r="C22" s="296"/>
      <c r="D22" s="296"/>
      <c r="E22" s="296"/>
      <c r="F22" s="296"/>
      <c r="G22" s="296"/>
      <c r="H22" s="296"/>
      <c r="I22" s="296"/>
      <c r="J22" s="296"/>
    </row>
    <row r="23" spans="2:10" ht="20.100000000000001" customHeight="1">
      <c r="B23" s="262" t="s">
        <v>2</v>
      </c>
      <c r="C23" s="262" t="s">
        <v>13</v>
      </c>
      <c r="D23" s="262" t="s">
        <v>15</v>
      </c>
      <c r="E23" s="87" t="s">
        <v>66</v>
      </c>
      <c r="F23" s="87" t="s">
        <v>11</v>
      </c>
      <c r="G23" s="87" t="s">
        <v>12</v>
      </c>
      <c r="H23" s="141" t="s">
        <v>163</v>
      </c>
      <c r="I23" s="141" t="s">
        <v>224</v>
      </c>
      <c r="J23" s="262" t="s">
        <v>14</v>
      </c>
    </row>
    <row r="24" spans="2:10" ht="20.100000000000001" customHeight="1">
      <c r="B24" s="263"/>
      <c r="C24" s="263"/>
      <c r="D24" s="263"/>
      <c r="E24" s="97" t="s">
        <v>55</v>
      </c>
      <c r="F24" s="97" t="s">
        <v>69</v>
      </c>
      <c r="G24" s="141" t="s">
        <v>65</v>
      </c>
      <c r="H24" s="141" t="s">
        <v>164</v>
      </c>
      <c r="I24" s="141" t="s">
        <v>224</v>
      </c>
      <c r="J24" s="263"/>
    </row>
    <row r="25" spans="2:10" ht="20.100000000000001" customHeight="1">
      <c r="B25" s="264"/>
      <c r="C25" s="264"/>
      <c r="D25" s="264"/>
      <c r="E25" s="87" t="s">
        <v>5</v>
      </c>
      <c r="F25" s="87" t="s">
        <v>9</v>
      </c>
      <c r="G25" s="87" t="s">
        <v>9</v>
      </c>
      <c r="H25" s="141" t="s">
        <v>9</v>
      </c>
      <c r="I25" s="141" t="s">
        <v>9</v>
      </c>
      <c r="J25" s="264"/>
    </row>
    <row r="26" spans="2:10" ht="20.100000000000001" customHeight="1">
      <c r="B26" s="199" t="s">
        <v>172</v>
      </c>
      <c r="C26" s="199" t="s">
        <v>274</v>
      </c>
      <c r="D26" s="127" t="s">
        <v>10</v>
      </c>
      <c r="E26" s="55">
        <v>43704</v>
      </c>
      <c r="F26" s="55">
        <f>E26+2</f>
        <v>43706</v>
      </c>
      <c r="G26" s="55">
        <f>E26+3</f>
        <v>43707</v>
      </c>
      <c r="H26" s="55">
        <f>F26+3</f>
        <v>43709</v>
      </c>
      <c r="I26" s="55">
        <f>F26+3</f>
        <v>43709</v>
      </c>
      <c r="J26" s="55"/>
    </row>
    <row r="27" spans="2:10" ht="20.100000000000001" customHeight="1">
      <c r="B27" s="199" t="s">
        <v>179</v>
      </c>
      <c r="C27" s="199" t="s">
        <v>275</v>
      </c>
      <c r="D27" s="127" t="s">
        <v>10</v>
      </c>
      <c r="E27" s="55">
        <f>E26+7</f>
        <v>43711</v>
      </c>
      <c r="F27" s="55">
        <f t="shared" ref="F27:F30" si="4">E27+2</f>
        <v>43713</v>
      </c>
      <c r="G27" s="55">
        <f t="shared" ref="G27:G30" si="5">E27+3</f>
        <v>43714</v>
      </c>
      <c r="H27" s="55">
        <f t="shared" ref="H27:H30" si="6">F27+3</f>
        <v>43716</v>
      </c>
      <c r="I27" s="55">
        <f t="shared" ref="I27:I30" si="7">F27+3</f>
        <v>43716</v>
      </c>
      <c r="J27" s="55"/>
    </row>
    <row r="28" spans="2:10" ht="20.100000000000001" customHeight="1">
      <c r="B28" s="200" t="s">
        <v>261</v>
      </c>
      <c r="C28" s="200" t="s">
        <v>287</v>
      </c>
      <c r="D28" s="127" t="s">
        <v>10</v>
      </c>
      <c r="E28" s="55">
        <f>E27+7</f>
        <v>43718</v>
      </c>
      <c r="F28" s="55">
        <f t="shared" si="4"/>
        <v>43720</v>
      </c>
      <c r="G28" s="55">
        <f t="shared" si="5"/>
        <v>43721</v>
      </c>
      <c r="H28" s="55">
        <f t="shared" si="6"/>
        <v>43723</v>
      </c>
      <c r="I28" s="55">
        <f t="shared" si="7"/>
        <v>43723</v>
      </c>
      <c r="J28" s="55"/>
    </row>
    <row r="29" spans="2:10" ht="20.100000000000001" customHeight="1">
      <c r="B29" s="200" t="s">
        <v>313</v>
      </c>
      <c r="C29" s="200" t="s">
        <v>288</v>
      </c>
      <c r="D29" s="127" t="s">
        <v>10</v>
      </c>
      <c r="E29" s="55">
        <f>E28+7</f>
        <v>43725</v>
      </c>
      <c r="F29" s="55">
        <f t="shared" si="4"/>
        <v>43727</v>
      </c>
      <c r="G29" s="55">
        <f t="shared" si="5"/>
        <v>43728</v>
      </c>
      <c r="H29" s="55">
        <f t="shared" si="6"/>
        <v>43730</v>
      </c>
      <c r="I29" s="55">
        <f t="shared" si="7"/>
        <v>43730</v>
      </c>
      <c r="J29" s="55"/>
    </row>
    <row r="30" spans="2:10" ht="20.100000000000001" customHeight="1">
      <c r="B30" s="200" t="s">
        <v>179</v>
      </c>
      <c r="C30" s="200" t="s">
        <v>289</v>
      </c>
      <c r="D30" s="127" t="s">
        <v>10</v>
      </c>
      <c r="E30" s="55">
        <f>E29+7</f>
        <v>43732</v>
      </c>
      <c r="F30" s="55">
        <f t="shared" si="4"/>
        <v>43734</v>
      </c>
      <c r="G30" s="55">
        <f t="shared" si="5"/>
        <v>43735</v>
      </c>
      <c r="H30" s="55">
        <f t="shared" si="6"/>
        <v>43737</v>
      </c>
      <c r="I30" s="55">
        <f t="shared" si="7"/>
        <v>43737</v>
      </c>
      <c r="J30" s="55"/>
    </row>
    <row r="31" spans="2:10" ht="20.100000000000001" customHeight="1">
      <c r="B31" s="200" t="s">
        <v>261</v>
      </c>
      <c r="C31" s="200" t="s">
        <v>243</v>
      </c>
      <c r="D31" s="127" t="s">
        <v>10</v>
      </c>
      <c r="E31" s="55">
        <f t="shared" ref="E31:E35" si="8">E30+7</f>
        <v>43739</v>
      </c>
      <c r="F31" s="55">
        <f t="shared" ref="F31:F35" si="9">E31+2</f>
        <v>43741</v>
      </c>
      <c r="G31" s="55">
        <f t="shared" ref="G31:G35" si="10">E31+3</f>
        <v>43742</v>
      </c>
      <c r="H31" s="55">
        <f t="shared" ref="H31:H35" si="11">F31+3</f>
        <v>43744</v>
      </c>
      <c r="I31" s="55">
        <f t="shared" ref="I31:I35" si="12">F31+3</f>
        <v>43744</v>
      </c>
      <c r="J31" s="55"/>
    </row>
    <row r="32" spans="2:10" ht="20.100000000000001" customHeight="1">
      <c r="B32" s="204" t="s">
        <v>313</v>
      </c>
      <c r="C32" s="200" t="s">
        <v>290</v>
      </c>
      <c r="D32" s="127" t="s">
        <v>10</v>
      </c>
      <c r="E32" s="55">
        <f t="shared" si="8"/>
        <v>43746</v>
      </c>
      <c r="F32" s="55">
        <f t="shared" si="9"/>
        <v>43748</v>
      </c>
      <c r="G32" s="55">
        <f t="shared" si="10"/>
        <v>43749</v>
      </c>
      <c r="H32" s="55">
        <f t="shared" si="11"/>
        <v>43751</v>
      </c>
      <c r="I32" s="55">
        <f t="shared" si="12"/>
        <v>43751</v>
      </c>
      <c r="J32" s="55"/>
    </row>
    <row r="33" spans="2:10" ht="20.100000000000001" customHeight="1">
      <c r="B33" s="204" t="s">
        <v>179</v>
      </c>
      <c r="C33" s="204" t="s">
        <v>321</v>
      </c>
      <c r="D33" s="127" t="s">
        <v>10</v>
      </c>
      <c r="E33" s="55">
        <f t="shared" si="8"/>
        <v>43753</v>
      </c>
      <c r="F33" s="55">
        <f t="shared" si="9"/>
        <v>43755</v>
      </c>
      <c r="G33" s="55">
        <f t="shared" si="10"/>
        <v>43756</v>
      </c>
      <c r="H33" s="55">
        <f t="shared" si="11"/>
        <v>43758</v>
      </c>
      <c r="I33" s="55">
        <f t="shared" si="12"/>
        <v>43758</v>
      </c>
      <c r="J33" s="55"/>
    </row>
    <row r="34" spans="2:10" ht="20.100000000000001" customHeight="1">
      <c r="B34" s="204" t="s">
        <v>261</v>
      </c>
      <c r="C34" s="204" t="s">
        <v>264</v>
      </c>
      <c r="D34" s="127" t="s">
        <v>10</v>
      </c>
      <c r="E34" s="55">
        <f t="shared" si="8"/>
        <v>43760</v>
      </c>
      <c r="F34" s="55">
        <f t="shared" si="9"/>
        <v>43762</v>
      </c>
      <c r="G34" s="55">
        <f t="shared" si="10"/>
        <v>43763</v>
      </c>
      <c r="H34" s="55">
        <f t="shared" si="11"/>
        <v>43765</v>
      </c>
      <c r="I34" s="55">
        <f t="shared" si="12"/>
        <v>43765</v>
      </c>
      <c r="J34" s="55"/>
    </row>
    <row r="35" spans="2:10" ht="20.100000000000001" customHeight="1">
      <c r="B35" s="204" t="s">
        <v>172</v>
      </c>
      <c r="C35" s="204" t="s">
        <v>322</v>
      </c>
      <c r="D35" s="127" t="s">
        <v>10</v>
      </c>
      <c r="E35" s="55">
        <f t="shared" si="8"/>
        <v>43767</v>
      </c>
      <c r="F35" s="55">
        <f t="shared" si="9"/>
        <v>43769</v>
      </c>
      <c r="G35" s="55">
        <f t="shared" si="10"/>
        <v>43770</v>
      </c>
      <c r="H35" s="55">
        <f t="shared" si="11"/>
        <v>43772</v>
      </c>
      <c r="I35" s="55">
        <f t="shared" si="12"/>
        <v>43772</v>
      </c>
      <c r="J35" s="55"/>
    </row>
    <row r="36" spans="2:10" ht="20.100000000000001" customHeight="1">
      <c r="E36" s="132"/>
      <c r="F36" s="132"/>
      <c r="G36" s="132"/>
      <c r="H36" s="132"/>
      <c r="I36" s="132"/>
      <c r="J36" s="132"/>
    </row>
    <row r="37" spans="2:10" ht="18.75" customHeight="1">
      <c r="B37" s="39" t="s">
        <v>29</v>
      </c>
      <c r="C37" s="39"/>
      <c r="D37" s="39"/>
    </row>
    <row r="38" spans="2:10" ht="20.100000000000001" customHeight="1">
      <c r="B38" s="86" t="s">
        <v>54</v>
      </c>
      <c r="C38" s="85"/>
    </row>
    <row r="39" spans="2:10" ht="20.100000000000001" customHeight="1">
      <c r="B39" s="86"/>
      <c r="C39" s="85"/>
    </row>
    <row r="40" spans="2:10" ht="20.100000000000001" customHeight="1">
      <c r="B40" s="290" t="s">
        <v>57</v>
      </c>
      <c r="C40" s="291"/>
      <c r="D40" s="291"/>
      <c r="E40" s="292"/>
      <c r="F40" s="287" t="s">
        <v>58</v>
      </c>
      <c r="G40" s="288"/>
      <c r="H40" s="289"/>
    </row>
    <row r="41" spans="2:10" ht="20.100000000000001" customHeight="1">
      <c r="B41" s="293" t="s">
        <v>55</v>
      </c>
      <c r="C41" s="294"/>
      <c r="D41" s="294"/>
      <c r="E41" s="295"/>
      <c r="F41" s="284" t="s">
        <v>55</v>
      </c>
      <c r="G41" s="285"/>
      <c r="H41" s="286"/>
    </row>
    <row r="42" spans="2:10" ht="20.100000000000001" customHeight="1">
      <c r="B42" s="284" t="s">
        <v>122</v>
      </c>
      <c r="C42" s="285"/>
      <c r="D42" s="285"/>
      <c r="E42" s="286"/>
      <c r="F42" s="284" t="s">
        <v>99</v>
      </c>
      <c r="G42" s="285"/>
      <c r="H42" s="286"/>
    </row>
    <row r="43" spans="2:10" ht="20.100000000000001" customHeight="1"/>
  </sheetData>
  <mergeCells count="28">
    <mergeCell ref="I20:J20"/>
    <mergeCell ref="B42:E42"/>
    <mergeCell ref="F40:H40"/>
    <mergeCell ref="F41:H41"/>
    <mergeCell ref="B40:E40"/>
    <mergeCell ref="B41:E41"/>
    <mergeCell ref="F42:H42"/>
    <mergeCell ref="B23:B25"/>
    <mergeCell ref="C23:C25"/>
    <mergeCell ref="D23:D25"/>
    <mergeCell ref="B22:J22"/>
    <mergeCell ref="J23:J25"/>
    <mergeCell ref="B1:I1"/>
    <mergeCell ref="B8:B10"/>
    <mergeCell ref="C8:C10"/>
    <mergeCell ref="D8:D10"/>
    <mergeCell ref="I8:J10"/>
    <mergeCell ref="C2:H2"/>
    <mergeCell ref="B7:I7"/>
    <mergeCell ref="I16:J16"/>
    <mergeCell ref="I14:J14"/>
    <mergeCell ref="I18:J18"/>
    <mergeCell ref="I19:J19"/>
    <mergeCell ref="I11:J11"/>
    <mergeCell ref="I12:J12"/>
    <mergeCell ref="I13:J13"/>
    <mergeCell ref="I15:J15"/>
    <mergeCell ref="I17:J17"/>
  </mergeCells>
  <hyperlinks>
    <hyperlink ref="A5" location="MENU!A1" display="BACK TO MENU"/>
  </hyperlinks>
  <pageMargins left="0.51" right="0.41" top="0.42" bottom="0.47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"/>
  <sheetViews>
    <sheetView topLeftCell="A16" workbookViewId="0">
      <selection activeCell="E43" sqref="E43:H43"/>
    </sheetView>
  </sheetViews>
  <sheetFormatPr defaultRowHeight="15"/>
  <cols>
    <col min="2" max="2" width="30.5703125" customWidth="1"/>
    <col min="3" max="3" width="16.42578125" customWidth="1"/>
    <col min="4" max="4" width="17.85546875" customWidth="1"/>
    <col min="5" max="5" width="20.5703125" customWidth="1"/>
    <col min="6" max="7" width="19.85546875" customWidth="1"/>
    <col min="8" max="8" width="18.7109375" customWidth="1"/>
    <col min="9" max="9" width="16.42578125" customWidth="1"/>
    <col min="10" max="10" width="20.7109375" customWidth="1"/>
  </cols>
  <sheetData>
    <row r="1" spans="1:10" ht="27.75">
      <c r="A1" s="111"/>
      <c r="B1" s="272" t="s">
        <v>17</v>
      </c>
      <c r="C1" s="272"/>
      <c r="D1" s="272"/>
      <c r="E1" s="272"/>
      <c r="F1" s="272"/>
      <c r="G1" s="272"/>
      <c r="H1" s="272"/>
      <c r="I1" s="272"/>
      <c r="J1" s="29"/>
    </row>
    <row r="2" spans="1:10" ht="30.75">
      <c r="A2" s="18"/>
      <c r="B2" s="18"/>
      <c r="C2" s="283"/>
      <c r="D2" s="283"/>
      <c r="E2" s="283"/>
      <c r="F2" s="283"/>
      <c r="G2" s="283"/>
      <c r="H2" s="283"/>
      <c r="I2" s="30"/>
      <c r="J2" s="18"/>
    </row>
    <row r="3" spans="1:10" ht="30.75">
      <c r="A3" s="18"/>
      <c r="B3" s="18"/>
      <c r="C3" s="143"/>
      <c r="D3" s="143"/>
      <c r="E3" s="143"/>
      <c r="F3" s="143"/>
      <c r="G3" s="143"/>
      <c r="H3" s="143"/>
      <c r="I3" s="30"/>
      <c r="J3" s="18"/>
    </row>
    <row r="4" spans="1:10" ht="30.75">
      <c r="A4" s="18"/>
      <c r="B4" s="18"/>
      <c r="C4" s="30" t="s">
        <v>213</v>
      </c>
      <c r="D4" s="38"/>
      <c r="E4" s="38"/>
      <c r="F4" s="38"/>
      <c r="G4" s="38"/>
      <c r="H4" s="38"/>
      <c r="I4" s="18"/>
      <c r="J4" s="18"/>
    </row>
    <row r="5" spans="1:10" ht="30.75">
      <c r="A5" s="18"/>
      <c r="B5" s="18"/>
      <c r="C5" s="30"/>
      <c r="D5" s="38"/>
      <c r="E5" s="38"/>
      <c r="F5" s="38"/>
      <c r="G5" s="38"/>
      <c r="H5" s="38"/>
      <c r="I5" s="18"/>
      <c r="J5" s="18"/>
    </row>
    <row r="6" spans="1:10" ht="18">
      <c r="A6" s="27" t="s">
        <v>1</v>
      </c>
      <c r="B6" s="20"/>
      <c r="C6" s="18"/>
      <c r="D6" s="18"/>
      <c r="E6" s="21"/>
      <c r="F6" s="21"/>
      <c r="G6" s="21"/>
      <c r="H6" s="18"/>
      <c r="I6" s="18"/>
      <c r="J6" s="18"/>
    </row>
    <row r="7" spans="1:10">
      <c r="A7" s="18"/>
      <c r="B7" s="22"/>
      <c r="C7" s="18"/>
      <c r="D7" s="18"/>
      <c r="E7" s="18"/>
      <c r="F7" s="18"/>
      <c r="G7" s="18"/>
      <c r="H7" s="18"/>
      <c r="I7" s="18"/>
      <c r="J7" s="18"/>
    </row>
    <row r="8" spans="1:10" ht="18.75">
      <c r="A8" s="23"/>
      <c r="B8" s="296" t="s">
        <v>222</v>
      </c>
      <c r="C8" s="296"/>
      <c r="D8" s="296"/>
      <c r="E8" s="296"/>
      <c r="F8" s="296"/>
      <c r="G8" s="296"/>
      <c r="H8" s="296"/>
      <c r="I8" s="18"/>
      <c r="J8" s="18"/>
    </row>
    <row r="9" spans="1:10">
      <c r="A9" s="24"/>
      <c r="B9" s="262" t="s">
        <v>2</v>
      </c>
      <c r="C9" s="262" t="s">
        <v>13</v>
      </c>
      <c r="D9" s="262" t="s">
        <v>15</v>
      </c>
      <c r="E9" s="87" t="s">
        <v>66</v>
      </c>
      <c r="F9" s="87" t="s">
        <v>16</v>
      </c>
      <c r="G9" s="87" t="s">
        <v>4</v>
      </c>
      <c r="H9" s="262" t="s">
        <v>14</v>
      </c>
      <c r="I9" s="18"/>
      <c r="J9" s="18"/>
    </row>
    <row r="10" spans="1:10">
      <c r="A10" s="24"/>
      <c r="B10" s="263"/>
      <c r="C10" s="263"/>
      <c r="D10" s="263"/>
      <c r="E10" s="145" t="s">
        <v>55</v>
      </c>
      <c r="F10" s="145" t="s">
        <v>70</v>
      </c>
      <c r="G10" s="145" t="s">
        <v>181</v>
      </c>
      <c r="H10" s="263"/>
    </row>
    <row r="11" spans="1:10">
      <c r="A11" s="24"/>
      <c r="B11" s="264"/>
      <c r="C11" s="264"/>
      <c r="D11" s="264"/>
      <c r="E11" s="87" t="s">
        <v>5</v>
      </c>
      <c r="F11" s="87" t="s">
        <v>9</v>
      </c>
      <c r="G11" s="87" t="s">
        <v>9</v>
      </c>
      <c r="H11" s="264"/>
    </row>
    <row r="12" spans="1:10" ht="16.5">
      <c r="A12" s="7"/>
      <c r="B12" s="199" t="s">
        <v>214</v>
      </c>
      <c r="C12" s="199" t="s">
        <v>266</v>
      </c>
      <c r="D12" s="127" t="s">
        <v>200</v>
      </c>
      <c r="E12" s="55">
        <v>43706</v>
      </c>
      <c r="F12" s="55">
        <f t="shared" ref="F12:F16" si="0">E12+6</f>
        <v>43712</v>
      </c>
      <c r="G12" s="55">
        <f t="shared" ref="G12:G16" si="1">E12+8</f>
        <v>43714</v>
      </c>
      <c r="H12" s="105"/>
    </row>
    <row r="13" spans="1:10" ht="16.5">
      <c r="A13" s="7"/>
      <c r="B13" s="200" t="s">
        <v>259</v>
      </c>
      <c r="C13" s="200" t="s">
        <v>291</v>
      </c>
      <c r="D13" s="127" t="s">
        <v>200</v>
      </c>
      <c r="E13" s="55">
        <f>E12+7</f>
        <v>43713</v>
      </c>
      <c r="F13" s="55">
        <f t="shared" si="0"/>
        <v>43719</v>
      </c>
      <c r="G13" s="55">
        <f t="shared" si="1"/>
        <v>43721</v>
      </c>
      <c r="H13" s="105"/>
    </row>
    <row r="14" spans="1:10" ht="16.5">
      <c r="A14" s="7"/>
      <c r="B14" s="200" t="s">
        <v>265</v>
      </c>
      <c r="C14" s="200" t="s">
        <v>260</v>
      </c>
      <c r="D14" s="127" t="s">
        <v>200</v>
      </c>
      <c r="E14" s="55">
        <f>E13+7</f>
        <v>43720</v>
      </c>
      <c r="F14" s="55">
        <f t="shared" si="0"/>
        <v>43726</v>
      </c>
      <c r="G14" s="55">
        <f t="shared" si="1"/>
        <v>43728</v>
      </c>
      <c r="H14" s="105"/>
    </row>
    <row r="15" spans="1:10" ht="16.5">
      <c r="A15" s="7"/>
      <c r="B15" s="200" t="s">
        <v>214</v>
      </c>
      <c r="C15" s="200" t="s">
        <v>276</v>
      </c>
      <c r="D15" s="127" t="s">
        <v>200</v>
      </c>
      <c r="E15" s="55">
        <f>E14+7</f>
        <v>43727</v>
      </c>
      <c r="F15" s="55">
        <f t="shared" si="0"/>
        <v>43733</v>
      </c>
      <c r="G15" s="55">
        <f t="shared" si="1"/>
        <v>43735</v>
      </c>
      <c r="H15" s="105"/>
    </row>
    <row r="16" spans="1:10" ht="16.5">
      <c r="A16" s="7"/>
      <c r="B16" s="200" t="s">
        <v>259</v>
      </c>
      <c r="C16" s="200" t="s">
        <v>292</v>
      </c>
      <c r="D16" s="127" t="s">
        <v>200</v>
      </c>
      <c r="E16" s="55">
        <f>E15+7</f>
        <v>43734</v>
      </c>
      <c r="F16" s="55">
        <f t="shared" si="0"/>
        <v>43740</v>
      </c>
      <c r="G16" s="55">
        <f t="shared" si="1"/>
        <v>43742</v>
      </c>
      <c r="H16" s="105"/>
    </row>
    <row r="17" spans="1:10" ht="16.5">
      <c r="A17" s="7"/>
      <c r="B17" s="200" t="s">
        <v>265</v>
      </c>
      <c r="C17" s="200" t="s">
        <v>254</v>
      </c>
      <c r="D17" s="127" t="s">
        <v>200</v>
      </c>
      <c r="E17" s="55">
        <f t="shared" ref="E17:E21" si="2">E16+7</f>
        <v>43741</v>
      </c>
      <c r="F17" s="55">
        <f t="shared" ref="F17:F20" si="3">E17+6</f>
        <v>43747</v>
      </c>
      <c r="G17" s="55">
        <f t="shared" ref="G17:G20" si="4">E17+8</f>
        <v>43749</v>
      </c>
      <c r="H17" s="105"/>
    </row>
    <row r="18" spans="1:10" ht="16.5">
      <c r="A18" s="7"/>
      <c r="B18" s="204" t="s">
        <v>214</v>
      </c>
      <c r="C18" s="204" t="s">
        <v>291</v>
      </c>
      <c r="D18" s="127" t="s">
        <v>200</v>
      </c>
      <c r="E18" s="55">
        <f t="shared" si="2"/>
        <v>43748</v>
      </c>
      <c r="F18" s="55">
        <f t="shared" si="3"/>
        <v>43754</v>
      </c>
      <c r="G18" s="55">
        <f t="shared" si="4"/>
        <v>43756</v>
      </c>
      <c r="H18" s="105"/>
    </row>
    <row r="19" spans="1:10" ht="16.5">
      <c r="A19" s="7"/>
      <c r="B19" s="204" t="s">
        <v>259</v>
      </c>
      <c r="C19" s="204" t="s">
        <v>323</v>
      </c>
      <c r="D19" s="127" t="s">
        <v>200</v>
      </c>
      <c r="E19" s="55">
        <f t="shared" si="2"/>
        <v>43755</v>
      </c>
      <c r="F19" s="55">
        <f t="shared" si="3"/>
        <v>43761</v>
      </c>
      <c r="G19" s="55">
        <f t="shared" si="4"/>
        <v>43763</v>
      </c>
      <c r="H19" s="105"/>
    </row>
    <row r="20" spans="1:10" ht="16.5">
      <c r="A20" s="7"/>
      <c r="B20" s="204" t="s">
        <v>265</v>
      </c>
      <c r="C20" s="204" t="s">
        <v>253</v>
      </c>
      <c r="D20" s="127" t="s">
        <v>200</v>
      </c>
      <c r="E20" s="55">
        <f t="shared" si="2"/>
        <v>43762</v>
      </c>
      <c r="F20" s="55">
        <f t="shared" si="3"/>
        <v>43768</v>
      </c>
      <c r="G20" s="55">
        <f t="shared" si="4"/>
        <v>43770</v>
      </c>
      <c r="H20" s="105"/>
    </row>
    <row r="21" spans="1:10" ht="16.5">
      <c r="A21" s="7"/>
      <c r="B21" s="204" t="s">
        <v>214</v>
      </c>
      <c r="C21" s="204" t="s">
        <v>292</v>
      </c>
      <c r="D21" s="127" t="s">
        <v>200</v>
      </c>
      <c r="E21" s="55">
        <f t="shared" si="2"/>
        <v>43769</v>
      </c>
      <c r="F21" s="55">
        <f t="shared" ref="F21" si="5">E21+6</f>
        <v>43775</v>
      </c>
      <c r="G21" s="55">
        <f t="shared" ref="G21" si="6">E21+8</f>
        <v>43777</v>
      </c>
      <c r="H21" s="105"/>
    </row>
    <row r="22" spans="1:10" s="297" customFormat="1" ht="16.5"/>
    <row r="23" spans="1:10" ht="16.5">
      <c r="A23" s="7"/>
      <c r="B23" s="296" t="s">
        <v>165</v>
      </c>
      <c r="C23" s="296"/>
      <c r="D23" s="296"/>
      <c r="E23" s="296"/>
      <c r="F23" s="296"/>
      <c r="G23" s="296"/>
      <c r="H23" s="296"/>
      <c r="I23" s="296"/>
      <c r="J23" s="296"/>
    </row>
    <row r="24" spans="1:10">
      <c r="A24" s="7"/>
      <c r="B24" s="262" t="s">
        <v>2</v>
      </c>
      <c r="C24" s="262" t="s">
        <v>13</v>
      </c>
      <c r="D24" s="262" t="s">
        <v>15</v>
      </c>
      <c r="E24" s="87" t="s">
        <v>66</v>
      </c>
      <c r="F24" s="87" t="s">
        <v>11</v>
      </c>
      <c r="G24" s="87" t="s">
        <v>12</v>
      </c>
      <c r="H24" s="145" t="s">
        <v>163</v>
      </c>
      <c r="I24" s="145" t="s">
        <v>224</v>
      </c>
      <c r="J24" s="262" t="s">
        <v>14</v>
      </c>
    </row>
    <row r="25" spans="1:10">
      <c r="A25" s="7"/>
      <c r="B25" s="263"/>
      <c r="C25" s="263"/>
      <c r="D25" s="263"/>
      <c r="E25" s="145" t="s">
        <v>55</v>
      </c>
      <c r="F25" s="145" t="s">
        <v>183</v>
      </c>
      <c r="G25" s="145" t="s">
        <v>65</v>
      </c>
      <c r="H25" s="145" t="s">
        <v>164</v>
      </c>
      <c r="I25" s="145" t="s">
        <v>224</v>
      </c>
      <c r="J25" s="263"/>
    </row>
    <row r="26" spans="1:10">
      <c r="A26" s="7"/>
      <c r="B26" s="264"/>
      <c r="C26" s="264"/>
      <c r="D26" s="264"/>
      <c r="E26" s="87" t="s">
        <v>5</v>
      </c>
      <c r="F26" s="87" t="s">
        <v>9</v>
      </c>
      <c r="G26" s="87" t="s">
        <v>9</v>
      </c>
      <c r="H26" s="145" t="s">
        <v>9</v>
      </c>
      <c r="I26" s="145" t="s">
        <v>9</v>
      </c>
      <c r="J26" s="264"/>
    </row>
    <row r="27" spans="1:10" ht="16.5">
      <c r="A27" s="7"/>
      <c r="B27" s="199" t="s">
        <v>259</v>
      </c>
      <c r="C27" s="199" t="s">
        <v>278</v>
      </c>
      <c r="D27" s="194" t="s">
        <v>182</v>
      </c>
      <c r="E27" s="55">
        <v>43707</v>
      </c>
      <c r="F27" s="55">
        <f t="shared" ref="F27:F31" si="7">E27+1</f>
        <v>43708</v>
      </c>
      <c r="G27" s="55">
        <f t="shared" ref="G27:G31" si="8">E27+2</f>
        <v>43709</v>
      </c>
      <c r="H27" s="55">
        <f t="shared" ref="H27:H31" si="9">E27+4</f>
        <v>43711</v>
      </c>
      <c r="I27" s="55">
        <f t="shared" ref="I27:I31" si="10">E27+4</f>
        <v>43711</v>
      </c>
      <c r="J27" s="105"/>
    </row>
    <row r="28" spans="1:10" ht="16.5">
      <c r="A28" s="7"/>
      <c r="B28" s="200" t="s">
        <v>265</v>
      </c>
      <c r="C28" s="200" t="s">
        <v>244</v>
      </c>
      <c r="D28" s="197" t="s">
        <v>182</v>
      </c>
      <c r="E28" s="55">
        <f>E27+7</f>
        <v>43714</v>
      </c>
      <c r="F28" s="55">
        <f t="shared" si="7"/>
        <v>43715</v>
      </c>
      <c r="G28" s="55">
        <f t="shared" si="8"/>
        <v>43716</v>
      </c>
      <c r="H28" s="55">
        <f t="shared" si="9"/>
        <v>43718</v>
      </c>
      <c r="I28" s="55">
        <f t="shared" si="10"/>
        <v>43718</v>
      </c>
      <c r="J28" s="105"/>
    </row>
    <row r="29" spans="1:10" ht="16.5">
      <c r="A29" s="7"/>
      <c r="B29" s="200" t="s">
        <v>214</v>
      </c>
      <c r="C29" s="200" t="s">
        <v>277</v>
      </c>
      <c r="D29" s="197" t="s">
        <v>182</v>
      </c>
      <c r="E29" s="55">
        <f>E28+7</f>
        <v>43721</v>
      </c>
      <c r="F29" s="55">
        <f t="shared" si="7"/>
        <v>43722</v>
      </c>
      <c r="G29" s="55">
        <f t="shared" si="8"/>
        <v>43723</v>
      </c>
      <c r="H29" s="55">
        <f t="shared" si="9"/>
        <v>43725</v>
      </c>
      <c r="I29" s="55">
        <f t="shared" si="10"/>
        <v>43725</v>
      </c>
      <c r="J29" s="105"/>
    </row>
    <row r="30" spans="1:10" ht="16.5">
      <c r="A30" s="7"/>
      <c r="B30" s="200" t="s">
        <v>259</v>
      </c>
      <c r="C30" s="200" t="s">
        <v>293</v>
      </c>
      <c r="D30" s="197" t="s">
        <v>182</v>
      </c>
      <c r="E30" s="55">
        <f>E29+7</f>
        <v>43728</v>
      </c>
      <c r="F30" s="55">
        <f t="shared" si="7"/>
        <v>43729</v>
      </c>
      <c r="G30" s="55">
        <f t="shared" si="8"/>
        <v>43730</v>
      </c>
      <c r="H30" s="55">
        <f t="shared" si="9"/>
        <v>43732</v>
      </c>
      <c r="I30" s="55">
        <f t="shared" si="10"/>
        <v>43732</v>
      </c>
      <c r="J30" s="105"/>
    </row>
    <row r="31" spans="1:10" ht="16.5">
      <c r="A31" s="7"/>
      <c r="B31" s="200" t="s">
        <v>265</v>
      </c>
      <c r="C31" s="200" t="s">
        <v>248</v>
      </c>
      <c r="D31" s="197" t="s">
        <v>182</v>
      </c>
      <c r="E31" s="55">
        <f>E30+7</f>
        <v>43735</v>
      </c>
      <c r="F31" s="55">
        <f t="shared" si="7"/>
        <v>43736</v>
      </c>
      <c r="G31" s="55">
        <f t="shared" si="8"/>
        <v>43737</v>
      </c>
      <c r="H31" s="55">
        <f t="shared" si="9"/>
        <v>43739</v>
      </c>
      <c r="I31" s="55">
        <f t="shared" si="10"/>
        <v>43739</v>
      </c>
      <c r="J31" s="105"/>
    </row>
    <row r="32" spans="1:10" ht="16.5">
      <c r="A32" s="7"/>
      <c r="B32" s="200" t="s">
        <v>214</v>
      </c>
      <c r="C32" s="200" t="s">
        <v>278</v>
      </c>
      <c r="D32" s="200" t="s">
        <v>182</v>
      </c>
      <c r="E32" s="55">
        <f t="shared" ref="E32:E36" si="11">E31+7</f>
        <v>43742</v>
      </c>
      <c r="F32" s="55">
        <f t="shared" ref="F32:F35" si="12">E32+1</f>
        <v>43743</v>
      </c>
      <c r="G32" s="55">
        <f t="shared" ref="G32:G35" si="13">E32+2</f>
        <v>43744</v>
      </c>
      <c r="H32" s="55">
        <f t="shared" ref="H32:H35" si="14">E32+4</f>
        <v>43746</v>
      </c>
      <c r="I32" s="55">
        <f t="shared" ref="I32:I35" si="15">E32+4</f>
        <v>43746</v>
      </c>
      <c r="J32" s="105"/>
    </row>
    <row r="33" spans="1:10" ht="16.5">
      <c r="A33" s="7"/>
      <c r="B33" s="204" t="s">
        <v>259</v>
      </c>
      <c r="C33" s="204" t="s">
        <v>324</v>
      </c>
      <c r="D33" s="200" t="s">
        <v>182</v>
      </c>
      <c r="E33" s="55">
        <f t="shared" si="11"/>
        <v>43749</v>
      </c>
      <c r="F33" s="55">
        <f t="shared" si="12"/>
        <v>43750</v>
      </c>
      <c r="G33" s="55">
        <f t="shared" si="13"/>
        <v>43751</v>
      </c>
      <c r="H33" s="55">
        <f t="shared" si="14"/>
        <v>43753</v>
      </c>
      <c r="I33" s="55">
        <f t="shared" si="15"/>
        <v>43753</v>
      </c>
      <c r="J33" s="105"/>
    </row>
    <row r="34" spans="1:10" ht="16.5">
      <c r="A34" s="7"/>
      <c r="B34" s="204" t="s">
        <v>265</v>
      </c>
      <c r="C34" s="204" t="s">
        <v>287</v>
      </c>
      <c r="D34" s="200" t="s">
        <v>182</v>
      </c>
      <c r="E34" s="55">
        <f t="shared" si="11"/>
        <v>43756</v>
      </c>
      <c r="F34" s="55">
        <f t="shared" si="12"/>
        <v>43757</v>
      </c>
      <c r="G34" s="55">
        <f t="shared" si="13"/>
        <v>43758</v>
      </c>
      <c r="H34" s="55">
        <f t="shared" si="14"/>
        <v>43760</v>
      </c>
      <c r="I34" s="55">
        <f t="shared" si="15"/>
        <v>43760</v>
      </c>
      <c r="J34" s="105"/>
    </row>
    <row r="35" spans="1:10" ht="16.5">
      <c r="A35" s="7"/>
      <c r="B35" s="204" t="s">
        <v>214</v>
      </c>
      <c r="C35" s="204" t="s">
        <v>293</v>
      </c>
      <c r="D35" s="200" t="s">
        <v>182</v>
      </c>
      <c r="E35" s="55">
        <f t="shared" si="11"/>
        <v>43763</v>
      </c>
      <c r="F35" s="55">
        <f t="shared" si="12"/>
        <v>43764</v>
      </c>
      <c r="G35" s="55">
        <f t="shared" si="13"/>
        <v>43765</v>
      </c>
      <c r="H35" s="55">
        <f t="shared" si="14"/>
        <v>43767</v>
      </c>
      <c r="I35" s="55">
        <f t="shared" si="15"/>
        <v>43767</v>
      </c>
      <c r="J35" s="105"/>
    </row>
    <row r="36" spans="1:10" ht="16.5">
      <c r="A36" s="7"/>
      <c r="B36" s="204" t="s">
        <v>259</v>
      </c>
      <c r="C36" s="204" t="s">
        <v>325</v>
      </c>
      <c r="D36" s="200" t="s">
        <v>182</v>
      </c>
      <c r="E36" s="55">
        <f t="shared" si="11"/>
        <v>43770</v>
      </c>
      <c r="F36" s="55">
        <f t="shared" ref="F36" si="16">E36+1</f>
        <v>43771</v>
      </c>
      <c r="G36" s="55">
        <f t="shared" ref="G36" si="17">E36+2</f>
        <v>43772</v>
      </c>
      <c r="H36" s="55">
        <f t="shared" ref="H36" si="18">E36+4</f>
        <v>43774</v>
      </c>
      <c r="I36" s="55">
        <f t="shared" ref="I36" si="19">E36+4</f>
        <v>43774</v>
      </c>
      <c r="J36" s="105"/>
    </row>
    <row r="37" spans="1:10" ht="16.5">
      <c r="A37" s="7"/>
      <c r="B37" s="156"/>
      <c r="C37" s="156"/>
      <c r="D37" s="156"/>
      <c r="E37" s="132"/>
      <c r="F37" s="132"/>
      <c r="G37" s="132"/>
      <c r="H37" s="132"/>
      <c r="I37" s="132"/>
      <c r="J37" s="137"/>
    </row>
    <row r="38" spans="1:10" ht="16.5">
      <c r="A38" s="7"/>
      <c r="B38" s="39" t="s">
        <v>29</v>
      </c>
      <c r="C38" s="39"/>
      <c r="D38" s="39"/>
      <c r="E38" s="7"/>
      <c r="F38" s="7"/>
      <c r="G38" s="7"/>
      <c r="H38" s="7"/>
      <c r="I38" s="7"/>
      <c r="J38" s="7"/>
    </row>
    <row r="39" spans="1:10" ht="16.5">
      <c r="A39" s="7"/>
      <c r="B39" s="144"/>
      <c r="C39" s="298"/>
      <c r="D39" s="298"/>
      <c r="E39" s="7"/>
      <c r="F39" s="7"/>
      <c r="G39" s="7"/>
      <c r="H39" s="7"/>
      <c r="I39" s="7"/>
      <c r="J39" s="7"/>
    </row>
    <row r="40" spans="1:10" ht="16.5">
      <c r="A40" s="7"/>
      <c r="B40" s="86" t="s">
        <v>54</v>
      </c>
      <c r="C40" s="85"/>
      <c r="D40" s="84"/>
      <c r="E40" s="7"/>
      <c r="F40" s="7"/>
      <c r="G40" s="7"/>
      <c r="H40" s="7"/>
      <c r="I40" s="7"/>
      <c r="J40" s="7"/>
    </row>
    <row r="41" spans="1:10" ht="16.5">
      <c r="A41" s="7"/>
      <c r="B41" s="86"/>
      <c r="C41" s="85"/>
      <c r="D41" s="84"/>
      <c r="E41" s="7"/>
      <c r="F41" s="7"/>
      <c r="G41" s="7"/>
      <c r="H41" s="7"/>
      <c r="I41" s="7"/>
      <c r="J41" s="7"/>
    </row>
    <row r="42" spans="1:10" ht="16.5">
      <c r="A42" s="7"/>
      <c r="B42" s="299" t="s">
        <v>57</v>
      </c>
      <c r="C42" s="299"/>
      <c r="D42" s="299"/>
      <c r="E42" s="300" t="s">
        <v>58</v>
      </c>
      <c r="F42" s="300"/>
      <c r="G42" s="300"/>
      <c r="H42" s="300"/>
      <c r="I42" s="7"/>
      <c r="J42" s="7"/>
    </row>
    <row r="43" spans="1:10" ht="16.5">
      <c r="A43" s="7"/>
      <c r="B43" s="293" t="s">
        <v>55</v>
      </c>
      <c r="C43" s="294"/>
      <c r="D43" s="295"/>
      <c r="E43" s="284" t="s">
        <v>55</v>
      </c>
      <c r="F43" s="285"/>
      <c r="G43" s="285"/>
      <c r="H43" s="286"/>
      <c r="I43" s="7"/>
      <c r="J43" s="7"/>
    </row>
    <row r="44" spans="1:10" ht="16.5">
      <c r="A44" s="7"/>
      <c r="B44" s="293" t="s">
        <v>215</v>
      </c>
      <c r="C44" s="294"/>
      <c r="D44" s="295"/>
      <c r="E44" s="284" t="s">
        <v>207</v>
      </c>
      <c r="F44" s="285"/>
      <c r="G44" s="285"/>
      <c r="H44" s="286"/>
      <c r="I44" s="7"/>
      <c r="J44" s="7"/>
    </row>
    <row r="45" spans="1:10">
      <c r="A45" s="7"/>
      <c r="B45" s="7"/>
      <c r="C45" s="7"/>
      <c r="D45" s="7"/>
      <c r="E45" s="7"/>
      <c r="F45" s="7"/>
      <c r="G45" s="7"/>
      <c r="H45" s="7"/>
      <c r="I45" s="7"/>
      <c r="J45" s="7"/>
    </row>
  </sheetData>
  <mergeCells count="20">
    <mergeCell ref="A22:XFD22"/>
    <mergeCell ref="B44:D44"/>
    <mergeCell ref="E44:H44"/>
    <mergeCell ref="C39:D39"/>
    <mergeCell ref="B42:D42"/>
    <mergeCell ref="E42:H42"/>
    <mergeCell ref="B43:D43"/>
    <mergeCell ref="E43:H43"/>
    <mergeCell ref="B23:J23"/>
    <mergeCell ref="B24:B26"/>
    <mergeCell ref="C24:C26"/>
    <mergeCell ref="D24:D26"/>
    <mergeCell ref="J24:J26"/>
    <mergeCell ref="B1:I1"/>
    <mergeCell ref="C2:H2"/>
    <mergeCell ref="B9:B11"/>
    <mergeCell ref="C9:C11"/>
    <mergeCell ref="D9:D11"/>
    <mergeCell ref="H9:H11"/>
    <mergeCell ref="B8:H8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26"/>
  <sheetViews>
    <sheetView showGridLines="0" workbookViewId="0">
      <selection activeCell="E14" sqref="E14"/>
    </sheetView>
  </sheetViews>
  <sheetFormatPr defaultColWidth="9.140625" defaultRowHeight="13.5"/>
  <cols>
    <col min="1" max="1" width="14.42578125" style="7" customWidth="1"/>
    <col min="2" max="2" width="23.28515625" style="7" customWidth="1"/>
    <col min="3" max="3" width="12" style="7" customWidth="1"/>
    <col min="4" max="4" width="9" style="7" customWidth="1"/>
    <col min="5" max="5" width="18.140625" style="7" customWidth="1"/>
    <col min="6" max="6" width="20.140625" style="7" customWidth="1"/>
    <col min="7" max="7" width="21.85546875" style="7" customWidth="1"/>
    <col min="8" max="8" width="14.5703125" style="7" customWidth="1"/>
    <col min="9" max="9" width="16.140625" style="7" customWidth="1"/>
    <col min="10" max="16384" width="9.140625" style="7"/>
  </cols>
  <sheetData>
    <row r="1" spans="1:110" s="106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</row>
    <row r="2" spans="1:110" s="18" customFormat="1" ht="39.75" customHeight="1">
      <c r="C2" s="275"/>
      <c r="D2" s="275"/>
      <c r="E2" s="275"/>
      <c r="F2" s="275"/>
      <c r="G2" s="19"/>
    </row>
    <row r="3" spans="1:110" s="18" customFormat="1" ht="16.5" customHeight="1">
      <c r="C3" s="108"/>
      <c r="D3" s="108"/>
      <c r="E3" s="108"/>
      <c r="F3" s="108"/>
      <c r="G3" s="19"/>
    </row>
    <row r="4" spans="1:110" s="18" customFormat="1" ht="30" customHeight="1">
      <c r="B4" s="301" t="s">
        <v>142</v>
      </c>
      <c r="C4" s="301"/>
      <c r="D4" s="301"/>
      <c r="E4" s="301"/>
      <c r="F4" s="301"/>
      <c r="G4" s="301"/>
      <c r="H4" s="301"/>
      <c r="I4" s="301"/>
    </row>
    <row r="5" spans="1:110" s="18" customFormat="1" ht="24" customHeight="1">
      <c r="B5" s="20"/>
    </row>
    <row r="6" spans="1:110" s="18" customFormat="1" ht="18">
      <c r="A6" s="27" t="s">
        <v>1</v>
      </c>
      <c r="B6" s="22"/>
    </row>
    <row r="7" spans="1:110" s="18" customFormat="1" ht="18.75">
      <c r="A7" s="23"/>
    </row>
    <row r="8" spans="1:110" s="18" customFormat="1" ht="15"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4</v>
      </c>
      <c r="G8" s="262" t="s">
        <v>2</v>
      </c>
      <c r="H8" s="87" t="s">
        <v>108</v>
      </c>
      <c r="I8" s="87" t="s">
        <v>110</v>
      </c>
    </row>
    <row r="9" spans="1:110" s="18" customFormat="1" ht="15">
      <c r="B9" s="263"/>
      <c r="C9" s="263"/>
      <c r="D9" s="263"/>
      <c r="E9" s="107" t="s">
        <v>55</v>
      </c>
      <c r="F9" s="107" t="s">
        <v>68</v>
      </c>
      <c r="G9" s="263"/>
      <c r="H9" s="107" t="s">
        <v>107</v>
      </c>
      <c r="I9" s="107" t="s">
        <v>109</v>
      </c>
    </row>
    <row r="10" spans="1:110" s="25" customFormat="1" ht="15">
      <c r="B10" s="264"/>
      <c r="C10" s="264"/>
      <c r="D10" s="264"/>
      <c r="E10" s="87" t="s">
        <v>5</v>
      </c>
      <c r="F10" s="87" t="s">
        <v>9</v>
      </c>
      <c r="G10" s="264"/>
      <c r="H10" s="87" t="s">
        <v>9</v>
      </c>
      <c r="I10" s="87" t="s">
        <v>9</v>
      </c>
    </row>
    <row r="11" spans="1:110" s="25" customFormat="1" ht="16.5">
      <c r="B11" s="134" t="s">
        <v>7</v>
      </c>
      <c r="C11" s="134" t="s">
        <v>187</v>
      </c>
      <c r="D11" s="134" t="s">
        <v>6</v>
      </c>
      <c r="E11" s="55">
        <v>42981</v>
      </c>
      <c r="F11" s="55">
        <f t="shared" ref="F11:F19" si="0">E11+5</f>
        <v>42986</v>
      </c>
      <c r="G11" s="134" t="s">
        <v>80</v>
      </c>
      <c r="H11" s="55">
        <f t="shared" ref="H11:H19" si="1">F11+5</f>
        <v>42991</v>
      </c>
      <c r="I11" s="55">
        <f t="shared" ref="I11:I19" si="2">H11+1</f>
        <v>42992</v>
      </c>
    </row>
    <row r="12" spans="1:110" s="25" customFormat="1" ht="16.5">
      <c r="B12" s="135" t="s">
        <v>190</v>
      </c>
      <c r="C12" s="134" t="s">
        <v>191</v>
      </c>
      <c r="D12" s="134" t="s">
        <v>6</v>
      </c>
      <c r="E12" s="55">
        <f t="shared" ref="E12:E19" si="3">E11+7</f>
        <v>42988</v>
      </c>
      <c r="F12" s="55">
        <f t="shared" si="0"/>
        <v>42993</v>
      </c>
      <c r="G12" s="134" t="s">
        <v>80</v>
      </c>
      <c r="H12" s="55">
        <f t="shared" si="1"/>
        <v>42998</v>
      </c>
      <c r="I12" s="55">
        <f t="shared" si="2"/>
        <v>42999</v>
      </c>
    </row>
    <row r="13" spans="1:110" s="25" customFormat="1" ht="16.5">
      <c r="B13" s="134" t="s">
        <v>180</v>
      </c>
      <c r="C13" s="134" t="s">
        <v>174</v>
      </c>
      <c r="D13" s="134" t="s">
        <v>6</v>
      </c>
      <c r="E13" s="55">
        <f t="shared" si="3"/>
        <v>42995</v>
      </c>
      <c r="F13" s="55">
        <f t="shared" si="0"/>
        <v>43000</v>
      </c>
      <c r="G13" s="134" t="s">
        <v>80</v>
      </c>
      <c r="H13" s="55">
        <f t="shared" si="1"/>
        <v>43005</v>
      </c>
      <c r="I13" s="55">
        <f t="shared" si="2"/>
        <v>43006</v>
      </c>
    </row>
    <row r="14" spans="1:110" s="25" customFormat="1" ht="16.5">
      <c r="B14" s="136" t="s">
        <v>7</v>
      </c>
      <c r="C14" s="134" t="s">
        <v>188</v>
      </c>
      <c r="D14" s="134" t="s">
        <v>6</v>
      </c>
      <c r="E14" s="55">
        <f t="shared" si="3"/>
        <v>43002</v>
      </c>
      <c r="F14" s="55">
        <f t="shared" si="0"/>
        <v>43007</v>
      </c>
      <c r="G14" s="134" t="s">
        <v>80</v>
      </c>
      <c r="H14" s="55">
        <f t="shared" si="1"/>
        <v>43012</v>
      </c>
      <c r="I14" s="55">
        <f t="shared" si="2"/>
        <v>43013</v>
      </c>
    </row>
    <row r="15" spans="1:110" s="25" customFormat="1" ht="16.5">
      <c r="B15" s="136" t="s">
        <v>190</v>
      </c>
      <c r="C15" s="136" t="s">
        <v>192</v>
      </c>
      <c r="D15" s="134" t="s">
        <v>6</v>
      </c>
      <c r="E15" s="55">
        <f t="shared" si="3"/>
        <v>43009</v>
      </c>
      <c r="F15" s="55">
        <f t="shared" si="0"/>
        <v>43014</v>
      </c>
      <c r="G15" s="134" t="s">
        <v>80</v>
      </c>
      <c r="H15" s="55">
        <f t="shared" si="1"/>
        <v>43019</v>
      </c>
      <c r="I15" s="55">
        <f t="shared" si="2"/>
        <v>43020</v>
      </c>
    </row>
    <row r="16" spans="1:110" s="25" customFormat="1" ht="16.5">
      <c r="B16" s="136" t="s">
        <v>180</v>
      </c>
      <c r="C16" s="136" t="s">
        <v>194</v>
      </c>
      <c r="D16" s="136" t="s">
        <v>6</v>
      </c>
      <c r="E16" s="55">
        <f t="shared" si="3"/>
        <v>43016</v>
      </c>
      <c r="F16" s="55">
        <f t="shared" si="0"/>
        <v>43021</v>
      </c>
      <c r="G16" s="136" t="s">
        <v>80</v>
      </c>
      <c r="H16" s="55">
        <f t="shared" si="1"/>
        <v>43026</v>
      </c>
      <c r="I16" s="55">
        <f t="shared" si="2"/>
        <v>43027</v>
      </c>
    </row>
    <row r="17" spans="1:9" s="25" customFormat="1" ht="16.5">
      <c r="B17" s="136" t="s">
        <v>7</v>
      </c>
      <c r="C17" s="136" t="s">
        <v>195</v>
      </c>
      <c r="D17" s="136" t="s">
        <v>6</v>
      </c>
      <c r="E17" s="55">
        <f t="shared" si="3"/>
        <v>43023</v>
      </c>
      <c r="F17" s="55">
        <f t="shared" si="0"/>
        <v>43028</v>
      </c>
      <c r="G17" s="136" t="s">
        <v>80</v>
      </c>
      <c r="H17" s="55">
        <f t="shared" si="1"/>
        <v>43033</v>
      </c>
      <c r="I17" s="55">
        <f t="shared" si="2"/>
        <v>43034</v>
      </c>
    </row>
    <row r="18" spans="1:9" s="25" customFormat="1" ht="16.5">
      <c r="B18" s="136" t="s">
        <v>190</v>
      </c>
      <c r="C18" s="136" t="s">
        <v>196</v>
      </c>
      <c r="D18" s="136" t="s">
        <v>6</v>
      </c>
      <c r="E18" s="55">
        <f t="shared" si="3"/>
        <v>43030</v>
      </c>
      <c r="F18" s="55">
        <f t="shared" si="0"/>
        <v>43035</v>
      </c>
      <c r="G18" s="136" t="s">
        <v>80</v>
      </c>
      <c r="H18" s="55">
        <f t="shared" si="1"/>
        <v>43040</v>
      </c>
      <c r="I18" s="55">
        <f t="shared" si="2"/>
        <v>43041</v>
      </c>
    </row>
    <row r="19" spans="1:9" s="25" customFormat="1" ht="16.5">
      <c r="B19" s="136" t="s">
        <v>180</v>
      </c>
      <c r="C19" s="136" t="s">
        <v>178</v>
      </c>
      <c r="D19" s="136" t="s">
        <v>6</v>
      </c>
      <c r="E19" s="55">
        <f t="shared" si="3"/>
        <v>43037</v>
      </c>
      <c r="F19" s="55">
        <f t="shared" si="0"/>
        <v>43042</v>
      </c>
      <c r="G19" s="136" t="s">
        <v>80</v>
      </c>
      <c r="H19" s="55">
        <f t="shared" si="1"/>
        <v>43047</v>
      </c>
      <c r="I19" s="55">
        <f t="shared" si="2"/>
        <v>43048</v>
      </c>
    </row>
    <row r="20" spans="1:9" s="25" customFormat="1" ht="16.5">
      <c r="B20" s="131"/>
      <c r="C20" s="131"/>
      <c r="D20" s="131"/>
      <c r="E20" s="109"/>
      <c r="F20" s="109"/>
      <c r="G20" s="131"/>
      <c r="H20" s="109"/>
      <c r="I20" s="109"/>
    </row>
    <row r="21" spans="1:9" ht="16.5">
      <c r="A21" s="25"/>
      <c r="B21" s="31" t="s">
        <v>18</v>
      </c>
      <c r="C21" s="25"/>
      <c r="D21" s="25"/>
      <c r="E21" s="25"/>
      <c r="H21" s="25"/>
      <c r="I21" s="25"/>
    </row>
    <row r="22" spans="1:9">
      <c r="A22" s="25"/>
      <c r="B22" s="25"/>
      <c r="C22" s="25"/>
      <c r="D22" s="25"/>
      <c r="E22" s="25"/>
      <c r="H22" s="25"/>
      <c r="I22" s="25"/>
    </row>
    <row r="23" spans="1:9" ht="16.5">
      <c r="A23" s="25"/>
      <c r="B23" s="86" t="s">
        <v>54</v>
      </c>
      <c r="C23" s="85"/>
      <c r="D23" s="84"/>
      <c r="E23" s="25"/>
      <c r="H23" s="25"/>
      <c r="I23" s="25"/>
    </row>
    <row r="24" spans="1:9" ht="16.5">
      <c r="A24" s="25"/>
      <c r="B24" s="86"/>
      <c r="C24" s="85"/>
      <c r="D24" s="84"/>
      <c r="E24" s="25"/>
      <c r="H24" s="25"/>
      <c r="I24" s="25"/>
    </row>
    <row r="25" spans="1:9" ht="16.5">
      <c r="A25" s="25"/>
      <c r="B25" s="116" t="s">
        <v>55</v>
      </c>
      <c r="C25" s="260" t="s">
        <v>127</v>
      </c>
      <c r="D25" s="260"/>
      <c r="E25" s="25"/>
    </row>
    <row r="26" spans="1:9" ht="16.5">
      <c r="B26" s="114" t="s">
        <v>121</v>
      </c>
      <c r="C26" s="261" t="s">
        <v>162</v>
      </c>
      <c r="D26" s="261"/>
    </row>
  </sheetData>
  <mergeCells count="9">
    <mergeCell ref="C25:D25"/>
    <mergeCell ref="C26:D26"/>
    <mergeCell ref="A1:G1"/>
    <mergeCell ref="C2:F2"/>
    <mergeCell ref="B4:I4"/>
    <mergeCell ref="B8:B10"/>
    <mergeCell ref="C8:C10"/>
    <mergeCell ref="D8:D10"/>
    <mergeCell ref="G8:G10"/>
  </mergeCells>
  <hyperlinks>
    <hyperlink ref="A6" location="MENU!A1" display="BACK TO MENU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N45"/>
  <sheetViews>
    <sheetView topLeftCell="A13" workbookViewId="0">
      <selection activeCell="E43" sqref="E43"/>
    </sheetView>
  </sheetViews>
  <sheetFormatPr defaultColWidth="9.140625" defaultRowHeight="13.5"/>
  <cols>
    <col min="1" max="1" width="12.85546875" style="7" customWidth="1"/>
    <col min="2" max="2" width="31" style="7" customWidth="1"/>
    <col min="3" max="3" width="14.7109375" style="7" customWidth="1"/>
    <col min="4" max="4" width="16.140625" style="7" customWidth="1"/>
    <col min="5" max="5" width="27.140625" style="7" customWidth="1"/>
    <col min="6" max="6" width="22" style="7" customWidth="1"/>
    <col min="7" max="7" width="34.7109375" style="7" customWidth="1"/>
    <col min="8" max="8" width="10.7109375" style="7" customWidth="1"/>
    <col min="9" max="9" width="44.7109375" style="7" customWidth="1"/>
    <col min="10" max="10" width="36.85546875" style="7" customWidth="1"/>
    <col min="11" max="11" width="11" style="7" customWidth="1"/>
    <col min="12" max="12" width="14" style="7" customWidth="1"/>
    <col min="13" max="13" width="17.140625" style="7" customWidth="1"/>
    <col min="14" max="14" width="20.140625" style="7" customWidth="1"/>
    <col min="15" max="15" width="13.28515625" style="7" customWidth="1"/>
    <col min="16" max="16" width="19.5703125" style="7" customWidth="1"/>
    <col min="17" max="17" width="10.7109375" style="7" customWidth="1"/>
    <col min="18" max="16384" width="9.140625" style="7"/>
  </cols>
  <sheetData>
    <row r="1" spans="1:118" s="111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272"/>
      <c r="I1" s="27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s="18" customFormat="1" ht="39.75" customHeight="1">
      <c r="C2" s="275"/>
      <c r="D2" s="275"/>
      <c r="E2" s="275"/>
      <c r="F2" s="275"/>
      <c r="G2" s="275"/>
      <c r="H2" s="5"/>
      <c r="I2" s="19"/>
      <c r="J2" s="19"/>
    </row>
    <row r="3" spans="1:118" s="18" customFormat="1" ht="16.5" customHeight="1">
      <c r="C3" s="179"/>
      <c r="D3" s="179"/>
      <c r="E3" s="179"/>
      <c r="F3" s="179"/>
      <c r="G3" s="179"/>
      <c r="H3" s="5"/>
      <c r="I3" s="19"/>
      <c r="J3" s="19"/>
    </row>
    <row r="4" spans="1:118" s="18" customFormat="1" ht="30" customHeight="1">
      <c r="C4" s="276" t="s">
        <v>256</v>
      </c>
      <c r="D4" s="276"/>
      <c r="E4" s="276"/>
      <c r="F4" s="276"/>
      <c r="G4" s="276"/>
    </row>
    <row r="5" spans="1:118" s="18" customFormat="1" ht="24" customHeight="1">
      <c r="B5" s="20"/>
    </row>
    <row r="6" spans="1:118" s="18" customFormat="1" ht="18">
      <c r="A6" s="27" t="s">
        <v>1</v>
      </c>
      <c r="B6" s="22"/>
      <c r="H6" s="132"/>
      <c r="I6" s="132"/>
      <c r="J6" s="132"/>
      <c r="K6" s="132"/>
      <c r="L6" s="132"/>
      <c r="M6" s="132"/>
      <c r="N6" s="132"/>
      <c r="O6" s="132"/>
    </row>
    <row r="7" spans="1:118" s="25" customFormat="1" ht="18.75" customHeight="1">
      <c r="B7" s="180"/>
      <c r="C7" s="180"/>
      <c r="D7" s="180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18" s="25" customFormat="1" ht="16.5">
      <c r="B8" s="271" t="s">
        <v>238</v>
      </c>
      <c r="C8" s="271"/>
      <c r="D8" s="271"/>
      <c r="E8" s="271"/>
      <c r="F8" s="271"/>
      <c r="G8" s="271"/>
      <c r="H8" s="132"/>
      <c r="I8" s="132"/>
      <c r="J8" s="132"/>
      <c r="K8" s="132"/>
      <c r="L8" s="132"/>
      <c r="M8" s="132"/>
      <c r="N8" s="132"/>
      <c r="O8" s="132"/>
    </row>
    <row r="9" spans="1:118" s="25" customFormat="1" ht="16.5">
      <c r="B9" s="277" t="s">
        <v>2</v>
      </c>
      <c r="C9" s="277" t="s">
        <v>13</v>
      </c>
      <c r="D9" s="277" t="s">
        <v>15</v>
      </c>
      <c r="E9" s="183" t="s">
        <v>66</v>
      </c>
      <c r="F9" s="183" t="s">
        <v>12</v>
      </c>
      <c r="G9" s="277" t="s">
        <v>14</v>
      </c>
      <c r="H9" s="132"/>
      <c r="I9" s="132"/>
      <c r="J9" s="132"/>
      <c r="K9" s="132"/>
      <c r="L9" s="132"/>
      <c r="M9" s="132"/>
      <c r="N9" s="132"/>
      <c r="O9" s="132"/>
    </row>
    <row r="10" spans="1:118" s="25" customFormat="1" ht="16.5">
      <c r="B10" s="277"/>
      <c r="C10" s="277"/>
      <c r="D10" s="277"/>
      <c r="E10" s="205" t="s">
        <v>328</v>
      </c>
      <c r="F10" s="183" t="s">
        <v>240</v>
      </c>
      <c r="G10" s="277"/>
      <c r="H10" s="132"/>
      <c r="I10" s="132"/>
      <c r="J10" s="132"/>
      <c r="K10" s="132"/>
      <c r="L10" s="132"/>
      <c r="M10" s="132"/>
      <c r="N10" s="132"/>
      <c r="O10" s="132"/>
    </row>
    <row r="11" spans="1:118" s="25" customFormat="1" ht="16.5">
      <c r="B11" s="277"/>
      <c r="C11" s="277"/>
      <c r="D11" s="277"/>
      <c r="E11" s="183" t="s">
        <v>5</v>
      </c>
      <c r="F11" s="183" t="s">
        <v>9</v>
      </c>
      <c r="G11" s="277"/>
      <c r="H11" s="132"/>
      <c r="I11" s="132"/>
      <c r="J11" s="132"/>
      <c r="K11" s="132"/>
      <c r="L11" s="132"/>
      <c r="M11" s="132"/>
      <c r="N11" s="132"/>
      <c r="O11" s="132"/>
    </row>
    <row r="12" spans="1:118" s="25" customFormat="1" ht="16.5">
      <c r="B12" s="191" t="s">
        <v>242</v>
      </c>
      <c r="C12" s="191" t="s">
        <v>294</v>
      </c>
      <c r="D12" s="191" t="s">
        <v>182</v>
      </c>
      <c r="E12" s="191">
        <v>43714</v>
      </c>
      <c r="F12" s="191">
        <f t="shared" ref="F12:F15" si="0">E12+2</f>
        <v>43716</v>
      </c>
      <c r="G12" s="191"/>
    </row>
    <row r="13" spans="1:118" s="25" customFormat="1" ht="16.5">
      <c r="B13" s="191" t="s">
        <v>241</v>
      </c>
      <c r="C13" s="191" t="s">
        <v>295</v>
      </c>
      <c r="D13" s="191" t="s">
        <v>182</v>
      </c>
      <c r="E13" s="191">
        <f t="shared" ref="E13:E14" si="1">E12+7</f>
        <v>43721</v>
      </c>
      <c r="F13" s="191">
        <f t="shared" si="0"/>
        <v>43723</v>
      </c>
      <c r="G13" s="191"/>
    </row>
    <row r="14" spans="1:118" s="25" customFormat="1" ht="16.5">
      <c r="B14" s="191" t="s">
        <v>262</v>
      </c>
      <c r="C14" s="191" t="s">
        <v>296</v>
      </c>
      <c r="D14" s="191" t="s">
        <v>182</v>
      </c>
      <c r="E14" s="191">
        <f t="shared" si="1"/>
        <v>43728</v>
      </c>
      <c r="F14" s="191">
        <f t="shared" si="0"/>
        <v>43730</v>
      </c>
      <c r="G14" s="191"/>
    </row>
    <row r="15" spans="1:118" s="25" customFormat="1" ht="16.5">
      <c r="B15" s="191" t="s">
        <v>242</v>
      </c>
      <c r="C15" s="191" t="s">
        <v>297</v>
      </c>
      <c r="D15" s="191" t="s">
        <v>182</v>
      </c>
      <c r="E15" s="191">
        <f>E14+7</f>
        <v>43735</v>
      </c>
      <c r="F15" s="191">
        <f t="shared" si="0"/>
        <v>43737</v>
      </c>
      <c r="G15" s="191"/>
    </row>
    <row r="16" spans="1:118" s="25" customFormat="1" ht="16.5">
      <c r="B16" s="191" t="s">
        <v>241</v>
      </c>
      <c r="C16" s="191" t="s">
        <v>268</v>
      </c>
      <c r="D16" s="191" t="s">
        <v>182</v>
      </c>
      <c r="E16" s="191">
        <f>E15+7</f>
        <v>43742</v>
      </c>
      <c r="F16" s="191">
        <f t="shared" ref="F16" si="2">E16+2</f>
        <v>43744</v>
      </c>
      <c r="G16" s="191"/>
    </row>
    <row r="17" spans="2:15" s="25" customFormat="1" ht="16.5">
      <c r="B17" s="190"/>
      <c r="C17" s="190"/>
      <c r="D17" s="190"/>
      <c r="E17" s="132"/>
      <c r="F17" s="132"/>
      <c r="G17" s="132"/>
    </row>
    <row r="18" spans="2:15" s="25" customFormat="1" ht="30.75">
      <c r="B18" s="190"/>
      <c r="C18" s="276" t="s">
        <v>249</v>
      </c>
      <c r="D18" s="276"/>
      <c r="E18" s="276"/>
      <c r="F18" s="276"/>
      <c r="G18" s="276"/>
    </row>
    <row r="19" spans="2:15" s="25" customFormat="1" ht="16.5">
      <c r="B19" s="190"/>
      <c r="C19" s="190"/>
      <c r="D19" s="190"/>
      <c r="E19" s="132"/>
      <c r="F19" s="132"/>
      <c r="G19" s="132"/>
    </row>
    <row r="20" spans="2:15" s="25" customFormat="1" ht="16.5">
      <c r="B20" s="271" t="s">
        <v>250</v>
      </c>
      <c r="C20" s="271"/>
      <c r="D20" s="271"/>
      <c r="E20" s="271"/>
      <c r="F20" s="271"/>
      <c r="G20" s="271"/>
      <c r="H20" s="132"/>
      <c r="I20" s="132"/>
      <c r="J20" s="132"/>
      <c r="K20" s="132"/>
      <c r="L20" s="132"/>
      <c r="M20" s="132"/>
      <c r="N20" s="132"/>
      <c r="O20" s="132"/>
    </row>
    <row r="21" spans="2:15" s="25" customFormat="1" ht="16.5">
      <c r="B21" s="277" t="s">
        <v>2</v>
      </c>
      <c r="C21" s="277" t="s">
        <v>13</v>
      </c>
      <c r="D21" s="277" t="s">
        <v>15</v>
      </c>
      <c r="E21" s="192" t="s">
        <v>66</v>
      </c>
      <c r="F21" s="192" t="s">
        <v>89</v>
      </c>
      <c r="G21" s="277" t="s">
        <v>14</v>
      </c>
      <c r="H21" s="132"/>
      <c r="I21" s="132"/>
      <c r="J21" s="132"/>
      <c r="K21" s="132"/>
      <c r="L21" s="132"/>
      <c r="M21" s="132"/>
      <c r="N21" s="132"/>
      <c r="O21" s="132"/>
    </row>
    <row r="22" spans="2:15" s="25" customFormat="1" ht="30">
      <c r="B22" s="277"/>
      <c r="C22" s="277"/>
      <c r="D22" s="277"/>
      <c r="E22" s="209" t="s">
        <v>329</v>
      </c>
      <c r="F22" s="193" t="s">
        <v>125</v>
      </c>
      <c r="G22" s="277"/>
      <c r="H22" s="132"/>
      <c r="I22" s="132"/>
      <c r="J22" s="132"/>
      <c r="K22" s="132"/>
      <c r="L22" s="132"/>
      <c r="M22" s="132"/>
      <c r="N22" s="132"/>
      <c r="O22" s="132"/>
    </row>
    <row r="23" spans="2:15" s="25" customFormat="1" ht="16.5">
      <c r="B23" s="277"/>
      <c r="C23" s="277"/>
      <c r="D23" s="277"/>
      <c r="E23" s="192" t="s">
        <v>5</v>
      </c>
      <c r="F23" s="192" t="s">
        <v>9</v>
      </c>
      <c r="G23" s="277"/>
      <c r="H23" s="132"/>
      <c r="I23" s="132"/>
      <c r="J23" s="132"/>
      <c r="K23" s="132"/>
      <c r="L23" s="132"/>
      <c r="M23" s="132"/>
      <c r="N23" s="132"/>
      <c r="O23" s="132"/>
    </row>
    <row r="24" spans="2:15" s="25" customFormat="1" ht="16.5">
      <c r="B24" s="191" t="s">
        <v>262</v>
      </c>
      <c r="C24" s="191" t="s">
        <v>298</v>
      </c>
      <c r="D24" s="191" t="s">
        <v>182</v>
      </c>
      <c r="E24" s="148">
        <v>43714</v>
      </c>
      <c r="F24" s="148">
        <f t="shared" ref="F24:F27" si="3">E24+4</f>
        <v>43718</v>
      </c>
      <c r="G24" s="148"/>
    </row>
    <row r="25" spans="2:15" s="25" customFormat="1" ht="16.5">
      <c r="B25" s="191" t="s">
        <v>242</v>
      </c>
      <c r="C25" s="191" t="s">
        <v>299</v>
      </c>
      <c r="D25" s="191" t="s">
        <v>182</v>
      </c>
      <c r="E25" s="148">
        <f t="shared" ref="E25:E26" si="4">E24+7</f>
        <v>43721</v>
      </c>
      <c r="F25" s="148">
        <f t="shared" si="3"/>
        <v>43725</v>
      </c>
      <c r="G25" s="148"/>
    </row>
    <row r="26" spans="2:15" s="25" customFormat="1" ht="16.5">
      <c r="B26" s="191" t="s">
        <v>241</v>
      </c>
      <c r="C26" s="191" t="s">
        <v>300</v>
      </c>
      <c r="D26" s="191" t="s">
        <v>182</v>
      </c>
      <c r="E26" s="148">
        <f t="shared" si="4"/>
        <v>43728</v>
      </c>
      <c r="F26" s="148">
        <f t="shared" si="3"/>
        <v>43732</v>
      </c>
      <c r="G26" s="148"/>
    </row>
    <row r="27" spans="2:15" s="25" customFormat="1" ht="18" customHeight="1">
      <c r="B27" s="191" t="s">
        <v>262</v>
      </c>
      <c r="C27" s="191" t="s">
        <v>301</v>
      </c>
      <c r="D27" s="191" t="s">
        <v>182</v>
      </c>
      <c r="E27" s="148">
        <f>E26+7</f>
        <v>43735</v>
      </c>
      <c r="F27" s="148">
        <f t="shared" si="3"/>
        <v>43739</v>
      </c>
      <c r="G27" s="148"/>
      <c r="H27" s="132"/>
      <c r="I27" s="132"/>
      <c r="J27" s="132"/>
    </row>
    <row r="28" spans="2:15" s="25" customFormat="1" ht="18" customHeight="1">
      <c r="B28" s="191" t="s">
        <v>242</v>
      </c>
      <c r="C28" s="191" t="s">
        <v>302</v>
      </c>
      <c r="D28" s="191" t="s">
        <v>182</v>
      </c>
      <c r="E28" s="148">
        <f t="shared" ref="E28:E29" si="5">E27+7</f>
        <v>43742</v>
      </c>
      <c r="F28" s="148">
        <f t="shared" ref="F28:F29" si="6">E28+4</f>
        <v>43746</v>
      </c>
      <c r="G28" s="148"/>
      <c r="H28" s="132"/>
      <c r="I28" s="132"/>
      <c r="J28" s="132"/>
    </row>
    <row r="29" spans="2:15" s="25" customFormat="1" ht="18" customHeight="1">
      <c r="B29" s="191" t="s">
        <v>241</v>
      </c>
      <c r="C29" s="191" t="s">
        <v>303</v>
      </c>
      <c r="D29" s="191" t="s">
        <v>182</v>
      </c>
      <c r="E29" s="148">
        <f t="shared" si="5"/>
        <v>43749</v>
      </c>
      <c r="F29" s="148">
        <f t="shared" si="6"/>
        <v>43753</v>
      </c>
      <c r="G29" s="148"/>
      <c r="H29" s="132"/>
      <c r="I29" s="132"/>
      <c r="J29" s="132"/>
    </row>
    <row r="30" spans="2:15" s="25" customFormat="1" ht="18" customHeight="1">
      <c r="B30" s="195"/>
      <c r="D30" s="195"/>
      <c r="E30" s="132"/>
      <c r="F30" s="132"/>
      <c r="G30" s="132"/>
      <c r="H30" s="132"/>
      <c r="I30" s="132"/>
      <c r="J30" s="132"/>
    </row>
    <row r="31" spans="2:15" s="25" customFormat="1" ht="18" customHeight="1">
      <c r="B31" s="31" t="s">
        <v>18</v>
      </c>
    </row>
    <row r="32" spans="2:15" s="25" customFormat="1" ht="14.25" customHeight="1">
      <c r="H32" s="7"/>
      <c r="I32" s="7"/>
    </row>
    <row r="33" spans="2:9" s="25" customFormat="1" ht="16.5">
      <c r="B33" s="86" t="s">
        <v>251</v>
      </c>
      <c r="C33" s="85"/>
      <c r="D33" s="84"/>
      <c r="F33" s="86" t="s">
        <v>252</v>
      </c>
      <c r="G33" s="85"/>
      <c r="H33" s="84"/>
      <c r="I33" s="7"/>
    </row>
    <row r="34" spans="2:9" s="25" customFormat="1" ht="16.5">
      <c r="B34" s="86"/>
      <c r="C34" s="85"/>
      <c r="D34" s="84"/>
      <c r="F34" s="86"/>
      <c r="G34" s="85"/>
      <c r="H34" s="84"/>
      <c r="I34" s="7"/>
    </row>
    <row r="35" spans="2:9" s="25" customFormat="1" ht="21.75" customHeight="1">
      <c r="B35" s="184" t="s">
        <v>328</v>
      </c>
      <c r="C35" s="302"/>
      <c r="D35" s="303"/>
      <c r="F35" s="184" t="s">
        <v>328</v>
      </c>
      <c r="G35" s="302" t="s">
        <v>239</v>
      </c>
      <c r="H35" s="303"/>
      <c r="I35" s="7"/>
    </row>
    <row r="36" spans="2:9" ht="16.5">
      <c r="B36" s="185" t="s">
        <v>333</v>
      </c>
      <c r="C36" s="284"/>
      <c r="D36" s="286"/>
      <c r="F36" s="185" t="s">
        <v>257</v>
      </c>
      <c r="G36" s="284" t="s">
        <v>330</v>
      </c>
      <c r="H36" s="286"/>
    </row>
    <row r="40" spans="2:9" ht="14.25" customHeight="1"/>
    <row r="41" spans="2:9" ht="14.25" customHeight="1"/>
    <row r="45" spans="2:9" ht="15" customHeight="1"/>
  </sheetData>
  <mergeCells count="18">
    <mergeCell ref="A1:I1"/>
    <mergeCell ref="C2:G2"/>
    <mergeCell ref="C4:G4"/>
    <mergeCell ref="B8:G8"/>
    <mergeCell ref="B9:B11"/>
    <mergeCell ref="C9:C11"/>
    <mergeCell ref="D9:D11"/>
    <mergeCell ref="G9:G11"/>
    <mergeCell ref="G21:G23"/>
    <mergeCell ref="C18:G18"/>
    <mergeCell ref="G35:H35"/>
    <mergeCell ref="G36:H36"/>
    <mergeCell ref="C35:D35"/>
    <mergeCell ref="C36:D36"/>
    <mergeCell ref="B20:G20"/>
    <mergeCell ref="B21:B23"/>
    <mergeCell ref="C21:C23"/>
    <mergeCell ref="D21:D23"/>
  </mergeCells>
  <hyperlinks>
    <hyperlink ref="A6" location="Sheet1!A1" display="BACK TO MENU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31"/>
  <sheetViews>
    <sheetView showGridLines="0" tabSelected="1" workbookViewId="0">
      <selection activeCell="C17" sqref="C17"/>
    </sheetView>
  </sheetViews>
  <sheetFormatPr defaultColWidth="9.140625" defaultRowHeight="13.5"/>
  <cols>
    <col min="1" max="1" width="14.42578125" style="7" customWidth="1"/>
    <col min="2" max="2" width="29.42578125" style="7" customWidth="1"/>
    <col min="3" max="3" width="12" style="7" customWidth="1"/>
    <col min="4" max="4" width="14.85546875" style="7" bestFit="1" customWidth="1"/>
    <col min="5" max="5" width="18.140625" style="7" customWidth="1"/>
    <col min="6" max="6" width="20.140625" style="7" customWidth="1"/>
    <col min="7" max="7" width="19.5703125" style="7" customWidth="1"/>
    <col min="8" max="8" width="19.140625" style="7" customWidth="1"/>
    <col min="9" max="16384" width="9.140625" style="7"/>
  </cols>
  <sheetData>
    <row r="1" spans="1:109" s="98" customFormat="1" ht="19.5" customHeight="1">
      <c r="A1" s="272" t="s">
        <v>17</v>
      </c>
      <c r="B1" s="272"/>
      <c r="C1" s="272"/>
      <c r="D1" s="272"/>
      <c r="E1" s="272"/>
      <c r="F1" s="27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109" s="18" customFormat="1" ht="39.75" customHeight="1">
      <c r="C2" s="275"/>
      <c r="D2" s="275"/>
      <c r="E2" s="275"/>
      <c r="F2" s="275"/>
    </row>
    <row r="3" spans="1:109" s="18" customFormat="1" ht="16.5" customHeight="1">
      <c r="C3" s="100"/>
      <c r="D3" s="100"/>
      <c r="E3" s="100"/>
      <c r="F3" s="100"/>
    </row>
    <row r="4" spans="1:109" s="18" customFormat="1" ht="30" customHeight="1">
      <c r="B4" s="30" t="s">
        <v>258</v>
      </c>
      <c r="C4" s="30"/>
      <c r="D4" s="30"/>
      <c r="E4" s="30"/>
      <c r="F4" s="30"/>
      <c r="G4" s="30"/>
      <c r="H4" s="30"/>
    </row>
    <row r="5" spans="1:109" s="18" customFormat="1" ht="24" customHeight="1">
      <c r="B5" s="20"/>
    </row>
    <row r="6" spans="1:109" s="18" customFormat="1" ht="18">
      <c r="A6" s="27" t="s">
        <v>1</v>
      </c>
      <c r="B6" s="22"/>
    </row>
    <row r="7" spans="1:109" s="18" customFormat="1" ht="18.75">
      <c r="A7" s="23"/>
    </row>
    <row r="8" spans="1:109" s="18" customFormat="1" ht="15"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123</v>
      </c>
      <c r="G8" s="87" t="s">
        <v>90</v>
      </c>
      <c r="H8" s="87" t="s">
        <v>89</v>
      </c>
    </row>
    <row r="9" spans="1:109" s="18" customFormat="1" ht="15">
      <c r="B9" s="263"/>
      <c r="C9" s="263"/>
      <c r="D9" s="263"/>
      <c r="E9" s="182" t="s">
        <v>55</v>
      </c>
      <c r="F9" s="182" t="s">
        <v>124</v>
      </c>
      <c r="G9" s="182" t="s">
        <v>237</v>
      </c>
      <c r="H9" s="182" t="s">
        <v>125</v>
      </c>
    </row>
    <row r="10" spans="1:109" s="25" customFormat="1" ht="15">
      <c r="B10" s="264"/>
      <c r="C10" s="264"/>
      <c r="D10" s="264"/>
      <c r="E10" s="87" t="s">
        <v>5</v>
      </c>
      <c r="F10" s="87" t="s">
        <v>9</v>
      </c>
      <c r="G10" s="87" t="s">
        <v>9</v>
      </c>
      <c r="H10" s="87" t="s">
        <v>9</v>
      </c>
    </row>
    <row r="11" spans="1:109" s="25" customFormat="1" ht="15" customHeight="1">
      <c r="B11" s="208" t="s">
        <v>269</v>
      </c>
      <c r="C11" s="200" t="s">
        <v>304</v>
      </c>
      <c r="D11" s="181" t="s">
        <v>6</v>
      </c>
      <c r="E11" s="55">
        <v>43709</v>
      </c>
      <c r="F11" s="55">
        <f t="shared" ref="F11:F14" si="0">E11+2</f>
        <v>43711</v>
      </c>
      <c r="G11" s="55">
        <f t="shared" ref="G11:G14" si="1">E11+6</f>
        <v>43715</v>
      </c>
      <c r="H11" s="55">
        <f t="shared" ref="H11:H14" si="2">E11+7</f>
        <v>43716</v>
      </c>
    </row>
    <row r="12" spans="1:109" s="25" customFormat="1" ht="15" customHeight="1">
      <c r="B12" s="208" t="s">
        <v>332</v>
      </c>
      <c r="C12" s="200" t="s">
        <v>304</v>
      </c>
      <c r="D12" s="197" t="s">
        <v>6</v>
      </c>
      <c r="E12" s="55">
        <f>E11+7</f>
        <v>43716</v>
      </c>
      <c r="F12" s="55">
        <f t="shared" si="0"/>
        <v>43718</v>
      </c>
      <c r="G12" s="55">
        <f t="shared" si="1"/>
        <v>43722</v>
      </c>
      <c r="H12" s="55">
        <f t="shared" si="2"/>
        <v>43723</v>
      </c>
    </row>
    <row r="13" spans="1:109" s="25" customFormat="1" ht="15" customHeight="1">
      <c r="B13" s="208" t="s">
        <v>270</v>
      </c>
      <c r="C13" s="200" t="s">
        <v>305</v>
      </c>
      <c r="D13" s="197" t="s">
        <v>6</v>
      </c>
      <c r="E13" s="55">
        <f>E12+7</f>
        <v>43723</v>
      </c>
      <c r="F13" s="55">
        <f t="shared" si="0"/>
        <v>43725</v>
      </c>
      <c r="G13" s="55">
        <f t="shared" si="1"/>
        <v>43729</v>
      </c>
      <c r="H13" s="55">
        <f t="shared" si="2"/>
        <v>43730</v>
      </c>
    </row>
    <row r="14" spans="1:109" s="25" customFormat="1" ht="15" customHeight="1">
      <c r="B14" s="208" t="s">
        <v>271</v>
      </c>
      <c r="C14" s="200" t="s">
        <v>306</v>
      </c>
      <c r="D14" s="197" t="s">
        <v>6</v>
      </c>
      <c r="E14" s="55">
        <f>E13+7</f>
        <v>43730</v>
      </c>
      <c r="F14" s="55">
        <f t="shared" si="0"/>
        <v>43732</v>
      </c>
      <c r="G14" s="55">
        <f t="shared" si="1"/>
        <v>43736</v>
      </c>
      <c r="H14" s="55">
        <f t="shared" si="2"/>
        <v>43737</v>
      </c>
    </row>
    <row r="15" spans="1:109" s="25" customFormat="1" ht="15" customHeight="1">
      <c r="B15" s="211" t="s">
        <v>331</v>
      </c>
      <c r="C15" s="212" t="s">
        <v>306</v>
      </c>
      <c r="D15" s="197" t="s">
        <v>6</v>
      </c>
      <c r="E15" s="55">
        <f t="shared" ref="E15:E16" si="3">E14+7</f>
        <v>43737</v>
      </c>
      <c r="F15" s="55">
        <f t="shared" ref="F15:F17" si="4">E15+2</f>
        <v>43739</v>
      </c>
      <c r="G15" s="55">
        <f t="shared" ref="G15:G17" si="5">E15+6</f>
        <v>43743</v>
      </c>
      <c r="H15" s="55">
        <f t="shared" ref="H15:H17" si="6">E15+7</f>
        <v>43744</v>
      </c>
    </row>
    <row r="16" spans="1:109" s="25" customFormat="1" ht="15" customHeight="1">
      <c r="B16" s="208" t="s">
        <v>334</v>
      </c>
      <c r="C16" s="204" t="s">
        <v>306</v>
      </c>
      <c r="D16" s="197" t="s">
        <v>6</v>
      </c>
      <c r="E16" s="55">
        <f t="shared" si="3"/>
        <v>43744</v>
      </c>
      <c r="F16" s="55">
        <f t="shared" si="4"/>
        <v>43746</v>
      </c>
      <c r="G16" s="55">
        <f t="shared" si="5"/>
        <v>43750</v>
      </c>
      <c r="H16" s="55">
        <f t="shared" si="6"/>
        <v>43751</v>
      </c>
    </row>
    <row r="17" spans="2:8" s="25" customFormat="1" ht="15" customHeight="1">
      <c r="B17" s="208" t="s">
        <v>269</v>
      </c>
      <c r="C17" s="210" t="s">
        <v>305</v>
      </c>
      <c r="D17" s="197" t="s">
        <v>6</v>
      </c>
      <c r="E17" s="55">
        <f>E16+7</f>
        <v>43751</v>
      </c>
      <c r="F17" s="55">
        <f t="shared" si="4"/>
        <v>43753</v>
      </c>
      <c r="G17" s="55">
        <f t="shared" si="5"/>
        <v>43757</v>
      </c>
      <c r="H17" s="55">
        <f t="shared" si="6"/>
        <v>43758</v>
      </c>
    </row>
    <row r="18" spans="2:8" s="25" customFormat="1" ht="15" customHeight="1">
      <c r="B18" s="208" t="s">
        <v>270</v>
      </c>
      <c r="C18" s="204" t="s">
        <v>307</v>
      </c>
      <c r="D18" s="197" t="s">
        <v>6</v>
      </c>
      <c r="E18" s="55">
        <f>E17+7</f>
        <v>43758</v>
      </c>
      <c r="F18" s="55">
        <f t="shared" ref="F18" si="7">E18+2</f>
        <v>43760</v>
      </c>
      <c r="G18" s="55">
        <f t="shared" ref="G18" si="8">E18+6</f>
        <v>43764</v>
      </c>
      <c r="H18" s="55">
        <f t="shared" ref="H18" si="9">E18+7</f>
        <v>43765</v>
      </c>
    </row>
    <row r="19" spans="2:8" s="25" customFormat="1" ht="15" customHeight="1">
      <c r="B19" s="208" t="s">
        <v>327</v>
      </c>
      <c r="C19" s="204" t="s">
        <v>326</v>
      </c>
      <c r="D19" s="200" t="s">
        <v>6</v>
      </c>
      <c r="E19" s="55">
        <f>E18+7</f>
        <v>43765</v>
      </c>
      <c r="F19" s="55">
        <f t="shared" ref="F19" si="10">E19+2</f>
        <v>43767</v>
      </c>
      <c r="G19" s="55">
        <f t="shared" ref="G19" si="11">E19+6</f>
        <v>43771</v>
      </c>
      <c r="H19" s="55">
        <f t="shared" ref="H19" si="12">E19+7</f>
        <v>43772</v>
      </c>
    </row>
    <row r="20" spans="2:8" s="25" customFormat="1" ht="15" customHeight="1">
      <c r="B20" s="198"/>
      <c r="C20" s="198"/>
      <c r="D20" s="198"/>
      <c r="E20" s="132"/>
      <c r="F20" s="132"/>
      <c r="G20" s="132"/>
      <c r="H20" s="132"/>
    </row>
    <row r="21" spans="2:8" s="25" customFormat="1" ht="18.75" customHeight="1">
      <c r="B21" s="31" t="s">
        <v>18</v>
      </c>
      <c r="F21" s="7"/>
    </row>
    <row r="22" spans="2:8" s="25" customFormat="1" ht="16.5">
      <c r="C22" s="85"/>
      <c r="D22" s="84"/>
      <c r="F22" s="7"/>
    </row>
    <row r="23" spans="2:8" s="25" customFormat="1" ht="16.5">
      <c r="B23" s="86" t="s">
        <v>54</v>
      </c>
      <c r="C23" s="85"/>
      <c r="D23" s="84"/>
      <c r="F23" s="7"/>
    </row>
    <row r="24" spans="2:8" ht="16.5">
      <c r="B24" s="86"/>
      <c r="C24" s="85"/>
      <c r="D24" s="84"/>
    </row>
    <row r="25" spans="2:8" ht="16.5">
      <c r="B25" s="116" t="s">
        <v>55</v>
      </c>
      <c r="C25" s="302" t="s">
        <v>127</v>
      </c>
      <c r="D25" s="303"/>
    </row>
    <row r="26" spans="2:8" ht="14.25" customHeight="1">
      <c r="B26" s="114" t="s">
        <v>211</v>
      </c>
      <c r="C26" s="284" t="s">
        <v>212</v>
      </c>
      <c r="D26" s="286"/>
    </row>
    <row r="27" spans="2:8" ht="14.25" customHeight="1"/>
    <row r="31" spans="2:8" ht="15" customHeight="1"/>
  </sheetData>
  <mergeCells count="7">
    <mergeCell ref="C25:D25"/>
    <mergeCell ref="C26:D26"/>
    <mergeCell ref="A1:F1"/>
    <mergeCell ref="C2:F2"/>
    <mergeCell ref="B8:B10"/>
    <mergeCell ref="C8:C10"/>
    <mergeCell ref="D8:D10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K27"/>
  <sheetViews>
    <sheetView showGridLines="0" workbookViewId="0">
      <selection activeCell="E11" sqref="E11"/>
    </sheetView>
  </sheetViews>
  <sheetFormatPr defaultColWidth="9.140625" defaultRowHeight="13.5"/>
  <cols>
    <col min="1" max="1" width="14.42578125" style="7" customWidth="1"/>
    <col min="2" max="2" width="23.28515625" style="7" customWidth="1"/>
    <col min="3" max="3" width="12" style="7" customWidth="1"/>
    <col min="4" max="4" width="9" style="7" customWidth="1"/>
    <col min="5" max="5" width="18.140625" style="7" customWidth="1"/>
    <col min="6" max="6" width="20.140625" style="7" customWidth="1"/>
    <col min="7" max="7" width="21.85546875" style="7" customWidth="1"/>
    <col min="8" max="8" width="14.5703125" style="7" customWidth="1"/>
    <col min="9" max="9" width="16.7109375" style="7" customWidth="1"/>
    <col min="10" max="10" width="15" style="7" customWidth="1"/>
    <col min="11" max="11" width="15.85546875" style="7" customWidth="1"/>
    <col min="12" max="12" width="19.140625" style="7" customWidth="1"/>
    <col min="13" max="13" width="19.5703125" style="7" customWidth="1"/>
    <col min="14" max="14" width="10.7109375" style="7" customWidth="1"/>
    <col min="15" max="16384" width="9.140625" style="7"/>
  </cols>
  <sheetData>
    <row r="1" spans="1:115" s="98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</row>
    <row r="2" spans="1:115" s="18" customFormat="1" ht="39.75" customHeight="1">
      <c r="C2" s="275"/>
      <c r="D2" s="275"/>
      <c r="E2" s="275"/>
      <c r="F2" s="275"/>
      <c r="G2" s="19"/>
    </row>
    <row r="3" spans="1:115" s="18" customFormat="1" ht="16.5" customHeight="1">
      <c r="C3" s="100"/>
      <c r="D3" s="100"/>
      <c r="E3" s="100"/>
      <c r="F3" s="100"/>
      <c r="G3" s="19"/>
    </row>
    <row r="4" spans="1:115" s="18" customFormat="1" ht="30" customHeight="1">
      <c r="B4" s="301" t="s">
        <v>137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15" s="18" customFormat="1" ht="24" customHeight="1">
      <c r="B5" s="20"/>
    </row>
    <row r="6" spans="1:115" s="18" customFormat="1" ht="18">
      <c r="A6" s="27" t="s">
        <v>1</v>
      </c>
      <c r="B6" s="22"/>
    </row>
    <row r="7" spans="1:115" s="18" customFormat="1" ht="18.75">
      <c r="A7" s="23"/>
    </row>
    <row r="8" spans="1:115" s="18" customFormat="1" ht="15"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4</v>
      </c>
      <c r="G8" s="262" t="s">
        <v>2</v>
      </c>
      <c r="H8" s="87" t="s">
        <v>85</v>
      </c>
      <c r="I8" s="87" t="s">
        <v>86</v>
      </c>
      <c r="J8" s="87" t="s">
        <v>87</v>
      </c>
      <c r="K8" s="87" t="s">
        <v>88</v>
      </c>
      <c r="L8" s="87" t="s">
        <v>91</v>
      </c>
    </row>
    <row r="9" spans="1:115" s="18" customFormat="1" ht="15">
      <c r="B9" s="263"/>
      <c r="C9" s="263"/>
      <c r="D9" s="263"/>
      <c r="E9" s="99" t="s">
        <v>55</v>
      </c>
      <c r="F9" s="99" t="s">
        <v>68</v>
      </c>
      <c r="G9" s="263"/>
      <c r="H9" s="99"/>
      <c r="I9" s="99"/>
      <c r="J9" s="99"/>
      <c r="K9" s="99"/>
      <c r="L9" s="99"/>
    </row>
    <row r="10" spans="1:115" s="25" customFormat="1" ht="15">
      <c r="B10" s="264"/>
      <c r="C10" s="264"/>
      <c r="D10" s="264"/>
      <c r="E10" s="87" t="s">
        <v>5</v>
      </c>
      <c r="F10" s="87" t="s">
        <v>9</v>
      </c>
      <c r="G10" s="264"/>
      <c r="H10" s="87" t="s">
        <v>9</v>
      </c>
      <c r="I10" s="87" t="s">
        <v>5</v>
      </c>
      <c r="J10" s="87" t="s">
        <v>9</v>
      </c>
      <c r="K10" s="87" t="s">
        <v>9</v>
      </c>
      <c r="L10" s="87" t="s">
        <v>9</v>
      </c>
    </row>
    <row r="11" spans="1:115" s="25" customFormat="1" ht="16.5">
      <c r="B11" s="191" t="s">
        <v>173</v>
      </c>
      <c r="C11" s="191" t="s">
        <v>266</v>
      </c>
      <c r="D11" s="186" t="s">
        <v>6</v>
      </c>
      <c r="E11" s="148">
        <v>43709</v>
      </c>
      <c r="F11" s="55">
        <f>E11+5</f>
        <v>43714</v>
      </c>
      <c r="G11" s="157" t="s">
        <v>80</v>
      </c>
      <c r="H11" s="55">
        <f>F11+7</f>
        <v>43721</v>
      </c>
      <c r="I11" s="55">
        <f>H11</f>
        <v>43721</v>
      </c>
      <c r="J11" s="55">
        <f>I11+1</f>
        <v>43722</v>
      </c>
      <c r="K11" s="55">
        <f>F11+10</f>
        <v>43724</v>
      </c>
      <c r="L11" s="55">
        <f>K11+1</f>
        <v>43725</v>
      </c>
    </row>
    <row r="12" spans="1:115" ht="15" customHeight="1">
      <c r="A12" s="25"/>
      <c r="B12" s="191" t="s">
        <v>210</v>
      </c>
      <c r="C12" s="191" t="s">
        <v>266</v>
      </c>
      <c r="D12" s="186" t="s">
        <v>6</v>
      </c>
      <c r="E12" s="55">
        <f>E11+7</f>
        <v>43716</v>
      </c>
      <c r="F12" s="55">
        <f>E12+5</f>
        <v>43721</v>
      </c>
      <c r="G12" s="157" t="s">
        <v>80</v>
      </c>
      <c r="H12" s="55">
        <f>F12+7</f>
        <v>43728</v>
      </c>
      <c r="I12" s="55">
        <f>H12</f>
        <v>43728</v>
      </c>
      <c r="J12" s="55">
        <f>I12+1</f>
        <v>43729</v>
      </c>
      <c r="K12" s="55">
        <f>F12+10</f>
        <v>43731</v>
      </c>
      <c r="L12" s="55">
        <f>K12+1</f>
        <v>43732</v>
      </c>
    </row>
    <row r="13" spans="1:115" ht="15" customHeight="1">
      <c r="A13" s="25"/>
      <c r="B13" s="191" t="s">
        <v>190</v>
      </c>
      <c r="C13" s="191" t="s">
        <v>281</v>
      </c>
      <c r="D13" s="186" t="s">
        <v>6</v>
      </c>
      <c r="E13" s="55">
        <f t="shared" ref="E13:E19" si="0">E12+7</f>
        <v>43723</v>
      </c>
      <c r="F13" s="55">
        <f t="shared" ref="F13:F16" si="1">E13+5</f>
        <v>43728</v>
      </c>
      <c r="G13" s="157" t="s">
        <v>80</v>
      </c>
      <c r="H13" s="55">
        <f t="shared" ref="H13:H16" si="2">F13+7</f>
        <v>43735</v>
      </c>
      <c r="I13" s="55">
        <f t="shared" ref="I13:I16" si="3">H13</f>
        <v>43735</v>
      </c>
      <c r="J13" s="55">
        <f t="shared" ref="J13:J16" si="4">I13+1</f>
        <v>43736</v>
      </c>
      <c r="K13" s="55">
        <f t="shared" ref="K13:K16" si="5">F13+10</f>
        <v>43738</v>
      </c>
      <c r="L13" s="55">
        <f t="shared" ref="L13:L16" si="6">K13+1</f>
        <v>43739</v>
      </c>
    </row>
    <row r="14" spans="1:115" ht="15" customHeight="1">
      <c r="A14" s="25"/>
      <c r="B14" s="191" t="s">
        <v>173</v>
      </c>
      <c r="C14" s="191" t="s">
        <v>276</v>
      </c>
      <c r="D14" s="186" t="s">
        <v>6</v>
      </c>
      <c r="E14" s="55">
        <f>E13+7</f>
        <v>43730</v>
      </c>
      <c r="F14" s="55">
        <f t="shared" si="1"/>
        <v>43735</v>
      </c>
      <c r="G14" s="157" t="s">
        <v>80</v>
      </c>
      <c r="H14" s="55">
        <f t="shared" si="2"/>
        <v>43742</v>
      </c>
      <c r="I14" s="55">
        <f t="shared" si="3"/>
        <v>43742</v>
      </c>
      <c r="J14" s="55">
        <f t="shared" si="4"/>
        <v>43743</v>
      </c>
      <c r="K14" s="55">
        <f t="shared" si="5"/>
        <v>43745</v>
      </c>
      <c r="L14" s="55">
        <f t="shared" si="6"/>
        <v>43746</v>
      </c>
    </row>
    <row r="15" spans="1:115" ht="15" customHeight="1">
      <c r="A15" s="207" t="s">
        <v>318</v>
      </c>
      <c r="B15" s="206" t="s">
        <v>210</v>
      </c>
      <c r="C15" s="191" t="s">
        <v>276</v>
      </c>
      <c r="D15" s="186" t="s">
        <v>6</v>
      </c>
      <c r="E15" s="55">
        <f t="shared" si="0"/>
        <v>43737</v>
      </c>
      <c r="F15" s="55">
        <f t="shared" si="1"/>
        <v>43742</v>
      </c>
      <c r="G15" s="157" t="s">
        <v>80</v>
      </c>
      <c r="H15" s="55">
        <f t="shared" si="2"/>
        <v>43749</v>
      </c>
      <c r="I15" s="55">
        <f t="shared" si="3"/>
        <v>43749</v>
      </c>
      <c r="J15" s="55">
        <f t="shared" si="4"/>
        <v>43750</v>
      </c>
      <c r="K15" s="55">
        <f t="shared" si="5"/>
        <v>43752</v>
      </c>
      <c r="L15" s="55">
        <f t="shared" si="6"/>
        <v>43753</v>
      </c>
    </row>
    <row r="16" spans="1:115" ht="15" customHeight="1">
      <c r="A16" s="25"/>
      <c r="B16" s="191" t="s">
        <v>190</v>
      </c>
      <c r="C16" s="191" t="s">
        <v>314</v>
      </c>
      <c r="D16" s="186" t="s">
        <v>6</v>
      </c>
      <c r="E16" s="55">
        <f t="shared" si="0"/>
        <v>43744</v>
      </c>
      <c r="F16" s="55">
        <f t="shared" si="1"/>
        <v>43749</v>
      </c>
      <c r="G16" s="157" t="s">
        <v>80</v>
      </c>
      <c r="H16" s="55">
        <f t="shared" si="2"/>
        <v>43756</v>
      </c>
      <c r="I16" s="55">
        <f t="shared" si="3"/>
        <v>43756</v>
      </c>
      <c r="J16" s="55">
        <f t="shared" si="4"/>
        <v>43757</v>
      </c>
      <c r="K16" s="55">
        <f t="shared" si="5"/>
        <v>43759</v>
      </c>
      <c r="L16" s="55">
        <f t="shared" si="6"/>
        <v>43760</v>
      </c>
    </row>
    <row r="17" spans="1:12" s="25" customFormat="1" ht="16.5">
      <c r="B17" s="191" t="s">
        <v>173</v>
      </c>
      <c r="C17" s="191" t="s">
        <v>291</v>
      </c>
      <c r="D17" s="186" t="s">
        <v>6</v>
      </c>
      <c r="E17" s="55">
        <f t="shared" si="0"/>
        <v>43751</v>
      </c>
      <c r="F17" s="55">
        <f t="shared" ref="F17:F19" si="7">E17+5</f>
        <v>43756</v>
      </c>
      <c r="G17" s="155" t="s">
        <v>80</v>
      </c>
      <c r="H17" s="55">
        <f t="shared" ref="H17:H19" si="8">F17+7</f>
        <v>43763</v>
      </c>
      <c r="I17" s="55">
        <f t="shared" ref="I17:I19" si="9">H17</f>
        <v>43763</v>
      </c>
      <c r="J17" s="55">
        <f t="shared" ref="J17:J19" si="10">I17+1</f>
        <v>43764</v>
      </c>
      <c r="K17" s="55">
        <f t="shared" ref="K17:K19" si="11">F17+10</f>
        <v>43766</v>
      </c>
      <c r="L17" s="55">
        <f t="shared" ref="L17:L19" si="12">K17+1</f>
        <v>43767</v>
      </c>
    </row>
    <row r="18" spans="1:12" s="25" customFormat="1" ht="16.5">
      <c r="B18" s="191" t="s">
        <v>210</v>
      </c>
      <c r="C18" s="191" t="s">
        <v>291</v>
      </c>
      <c r="D18" s="186" t="s">
        <v>6</v>
      </c>
      <c r="E18" s="55">
        <f t="shared" si="0"/>
        <v>43758</v>
      </c>
      <c r="F18" s="55">
        <f t="shared" si="7"/>
        <v>43763</v>
      </c>
      <c r="G18" s="155" t="s">
        <v>80</v>
      </c>
      <c r="H18" s="55">
        <f t="shared" si="8"/>
        <v>43770</v>
      </c>
      <c r="I18" s="55">
        <f t="shared" si="9"/>
        <v>43770</v>
      </c>
      <c r="J18" s="55">
        <f t="shared" si="10"/>
        <v>43771</v>
      </c>
      <c r="K18" s="55">
        <f t="shared" si="11"/>
        <v>43773</v>
      </c>
      <c r="L18" s="55">
        <f t="shared" si="12"/>
        <v>43774</v>
      </c>
    </row>
    <row r="19" spans="1:12" s="25" customFormat="1" ht="16.5">
      <c r="B19" s="191" t="s">
        <v>190</v>
      </c>
      <c r="C19" s="191" t="s">
        <v>315</v>
      </c>
      <c r="D19" s="186" t="s">
        <v>6</v>
      </c>
      <c r="E19" s="55">
        <f t="shared" si="0"/>
        <v>43765</v>
      </c>
      <c r="F19" s="55">
        <f t="shared" si="7"/>
        <v>43770</v>
      </c>
      <c r="G19" s="155" t="s">
        <v>80</v>
      </c>
      <c r="H19" s="55">
        <f t="shared" si="8"/>
        <v>43777</v>
      </c>
      <c r="I19" s="55">
        <f t="shared" si="9"/>
        <v>43777</v>
      </c>
      <c r="J19" s="55">
        <f t="shared" si="10"/>
        <v>43778</v>
      </c>
      <c r="K19" s="55">
        <f t="shared" si="11"/>
        <v>43780</v>
      </c>
      <c r="L19" s="55">
        <f t="shared" si="12"/>
        <v>43781</v>
      </c>
    </row>
    <row r="20" spans="1:12" ht="15" customHeight="1">
      <c r="A20" s="25"/>
      <c r="B20" s="174"/>
      <c r="C20" s="174"/>
      <c r="D20" s="174"/>
      <c r="E20" s="132"/>
      <c r="F20" s="132"/>
      <c r="G20" s="174"/>
      <c r="H20" s="132"/>
      <c r="I20" s="132"/>
      <c r="J20" s="132"/>
      <c r="K20" s="132"/>
      <c r="L20" s="132"/>
    </row>
    <row r="21" spans="1:12" ht="14.25" customHeight="1">
      <c r="A21" s="25"/>
      <c r="B21" s="31" t="s">
        <v>18</v>
      </c>
      <c r="C21" s="25"/>
      <c r="D21" s="25"/>
      <c r="E21" s="25"/>
    </row>
    <row r="22" spans="1:12" ht="14.25" customHeight="1">
      <c r="A22" s="25"/>
      <c r="B22" s="25"/>
      <c r="C22" s="25"/>
      <c r="D22" s="25"/>
      <c r="E22" s="25"/>
    </row>
    <row r="23" spans="1:12" ht="16.5">
      <c r="A23" s="25"/>
      <c r="B23" s="86" t="s">
        <v>54</v>
      </c>
      <c r="C23" s="85"/>
      <c r="D23" s="84"/>
      <c r="E23" s="25"/>
    </row>
    <row r="24" spans="1:12" ht="16.5">
      <c r="A24" s="25"/>
      <c r="B24" s="86"/>
      <c r="C24" s="85"/>
      <c r="D24" s="84"/>
      <c r="E24" s="25"/>
    </row>
    <row r="25" spans="1:12" ht="15">
      <c r="A25" s="25"/>
      <c r="B25" s="304" t="s">
        <v>59</v>
      </c>
      <c r="C25" s="304"/>
      <c r="D25" s="304"/>
    </row>
    <row r="26" spans="1:12" ht="15" customHeight="1">
      <c r="B26" s="284" t="s">
        <v>55</v>
      </c>
      <c r="C26" s="285"/>
      <c r="D26" s="286"/>
    </row>
    <row r="27" spans="1:12" ht="16.5">
      <c r="B27" s="284" t="s">
        <v>121</v>
      </c>
      <c r="C27" s="285"/>
      <c r="D27" s="286"/>
    </row>
  </sheetData>
  <mergeCells count="10">
    <mergeCell ref="B26:D26"/>
    <mergeCell ref="B27:D27"/>
    <mergeCell ref="G8:G10"/>
    <mergeCell ref="B25:D25"/>
    <mergeCell ref="A1:G1"/>
    <mergeCell ref="C2:F2"/>
    <mergeCell ref="B8:B10"/>
    <mergeCell ref="C8:C10"/>
    <mergeCell ref="D8:D10"/>
    <mergeCell ref="B4:L4"/>
  </mergeCells>
  <hyperlinks>
    <hyperlink ref="A6" location="MENU!A1" display="BACK TO MENU"/>
  </hyperlinks>
  <pageMargins left="0.7" right="0.7" top="0.75" bottom="0.75" header="0.3" footer="0.3"/>
  <ignoredErrors>
    <ignoredError sqref="K11:K19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J27"/>
  <sheetViews>
    <sheetView showGridLines="0" topLeftCell="A2" workbookViewId="0">
      <selection activeCell="A15" sqref="A15"/>
    </sheetView>
  </sheetViews>
  <sheetFormatPr defaultColWidth="9.140625" defaultRowHeight="13.5"/>
  <cols>
    <col min="1" max="1" width="14.42578125" style="7" customWidth="1"/>
    <col min="2" max="2" width="24.7109375" style="7" customWidth="1"/>
    <col min="3" max="3" width="12" style="7" customWidth="1"/>
    <col min="4" max="4" width="9" style="7" customWidth="1"/>
    <col min="5" max="5" width="13.85546875" style="7" customWidth="1"/>
    <col min="6" max="6" width="14.5703125" style="7" customWidth="1"/>
    <col min="7" max="7" width="17.5703125" style="7" customWidth="1"/>
    <col min="8" max="8" width="16.7109375" style="7" customWidth="1"/>
    <col min="9" max="9" width="13.85546875" style="7" customWidth="1"/>
    <col min="10" max="10" width="16.28515625" style="7" customWidth="1"/>
    <col min="11" max="11" width="13.28515625" style="7" customWidth="1"/>
    <col min="12" max="12" width="15.140625" style="7" customWidth="1"/>
    <col min="13" max="13" width="10.7109375" style="7" customWidth="1"/>
    <col min="14" max="16384" width="9.140625" style="7"/>
  </cols>
  <sheetData>
    <row r="1" spans="1:114" s="98" customFormat="1" ht="20.25" customHeight="1">
      <c r="A1" s="272" t="s">
        <v>17</v>
      </c>
      <c r="B1" s="272"/>
      <c r="C1" s="272"/>
      <c r="D1" s="272"/>
      <c r="E1" s="272"/>
      <c r="F1" s="272"/>
      <c r="G1" s="27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18" customFormat="1" ht="39.75" customHeight="1">
      <c r="C2" s="275"/>
      <c r="D2" s="275"/>
      <c r="E2" s="275"/>
      <c r="F2" s="275"/>
      <c r="G2" s="19"/>
    </row>
    <row r="3" spans="1:114" s="18" customFormat="1" ht="16.5" customHeight="1">
      <c r="C3" s="100"/>
      <c r="D3" s="100"/>
      <c r="E3" s="100"/>
      <c r="F3" s="100"/>
      <c r="G3" s="19"/>
    </row>
    <row r="4" spans="1:114" s="18" customFormat="1" ht="30" customHeight="1">
      <c r="B4" s="301" t="s">
        <v>139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14" s="18" customFormat="1" ht="24" customHeight="1">
      <c r="B5" s="20"/>
    </row>
    <row r="6" spans="1:114" s="18" customFormat="1" ht="18">
      <c r="A6" s="27" t="s">
        <v>1</v>
      </c>
      <c r="B6" s="22"/>
    </row>
    <row r="7" spans="1:114" s="18" customFormat="1" ht="18.75">
      <c r="A7" s="23"/>
    </row>
    <row r="8" spans="1:114" s="18" customFormat="1" ht="15">
      <c r="B8" s="262" t="s">
        <v>2</v>
      </c>
      <c r="C8" s="262" t="s">
        <v>13</v>
      </c>
      <c r="D8" s="262" t="s">
        <v>15</v>
      </c>
      <c r="E8" s="87" t="s">
        <v>66</v>
      </c>
      <c r="F8" s="87" t="s">
        <v>4</v>
      </c>
      <c r="G8" s="262" t="s">
        <v>2</v>
      </c>
      <c r="H8" s="87" t="s">
        <v>115</v>
      </c>
      <c r="I8" s="87" t="s">
        <v>82</v>
      </c>
      <c r="J8" s="87" t="s">
        <v>83</v>
      </c>
      <c r="K8" s="87" t="s">
        <v>84</v>
      </c>
      <c r="L8" s="87" t="s">
        <v>81</v>
      </c>
    </row>
    <row r="9" spans="1:114" s="18" customFormat="1" ht="15">
      <c r="B9" s="263"/>
      <c r="C9" s="263"/>
      <c r="D9" s="263"/>
      <c r="E9" s="99" t="s">
        <v>55</v>
      </c>
      <c r="F9" s="99" t="s">
        <v>68</v>
      </c>
      <c r="G9" s="263"/>
      <c r="H9" s="99"/>
      <c r="I9" s="99"/>
      <c r="J9" s="99"/>
      <c r="K9" s="99"/>
      <c r="L9" s="99"/>
    </row>
    <row r="10" spans="1:114" s="25" customFormat="1" ht="15">
      <c r="B10" s="264"/>
      <c r="C10" s="264"/>
      <c r="D10" s="264"/>
      <c r="E10" s="87" t="s">
        <v>5</v>
      </c>
      <c r="F10" s="87" t="s">
        <v>9</v>
      </c>
      <c r="G10" s="264"/>
      <c r="H10" s="87" t="s">
        <v>9</v>
      </c>
      <c r="I10" s="87" t="s">
        <v>9</v>
      </c>
      <c r="J10" s="87" t="s">
        <v>9</v>
      </c>
      <c r="K10" s="87" t="s">
        <v>9</v>
      </c>
      <c r="L10" s="87" t="s">
        <v>9</v>
      </c>
    </row>
    <row r="11" spans="1:114" s="25" customFormat="1" ht="16.5">
      <c r="B11" s="191" t="s">
        <v>173</v>
      </c>
      <c r="C11" s="191" t="s">
        <v>266</v>
      </c>
      <c r="D11" s="191" t="s">
        <v>6</v>
      </c>
      <c r="E11" s="203">
        <v>43709</v>
      </c>
      <c r="F11" s="55">
        <f t="shared" ref="F11:F12" si="0">E11+5</f>
        <v>43714</v>
      </c>
      <c r="G11" s="157" t="s">
        <v>80</v>
      </c>
      <c r="H11" s="55">
        <f t="shared" ref="H11:H12" si="1">F11+6</f>
        <v>43720</v>
      </c>
      <c r="I11" s="55">
        <f t="shared" ref="I11:I17" si="2">H11</f>
        <v>43720</v>
      </c>
      <c r="J11" s="55">
        <f t="shared" ref="J11:J17" si="3">I11</f>
        <v>43720</v>
      </c>
      <c r="K11" s="55">
        <f t="shared" ref="K11:K17" si="4">J11</f>
        <v>43720</v>
      </c>
      <c r="L11" s="55">
        <f t="shared" ref="L11:L12" si="5">K11+1</f>
        <v>43721</v>
      </c>
    </row>
    <row r="12" spans="1:114" s="25" customFormat="1" ht="16.5">
      <c r="B12" s="191" t="s">
        <v>210</v>
      </c>
      <c r="C12" s="191" t="s">
        <v>266</v>
      </c>
      <c r="D12" s="191" t="s">
        <v>6</v>
      </c>
      <c r="E12" s="148">
        <f>E11+7</f>
        <v>43716</v>
      </c>
      <c r="F12" s="55">
        <f t="shared" si="0"/>
        <v>43721</v>
      </c>
      <c r="G12" s="157" t="s">
        <v>80</v>
      </c>
      <c r="H12" s="55">
        <f t="shared" si="1"/>
        <v>43727</v>
      </c>
      <c r="I12" s="55">
        <f t="shared" si="2"/>
        <v>43727</v>
      </c>
      <c r="J12" s="55">
        <f t="shared" si="3"/>
        <v>43727</v>
      </c>
      <c r="K12" s="55">
        <f t="shared" si="4"/>
        <v>43727</v>
      </c>
      <c r="L12" s="55">
        <f t="shared" si="5"/>
        <v>43728</v>
      </c>
    </row>
    <row r="13" spans="1:114" s="25" customFormat="1" ht="16.5">
      <c r="B13" s="191" t="s">
        <v>190</v>
      </c>
      <c r="C13" s="191" t="s">
        <v>281</v>
      </c>
      <c r="D13" s="191" t="s">
        <v>6</v>
      </c>
      <c r="E13" s="148">
        <f>E12+7</f>
        <v>43723</v>
      </c>
      <c r="F13" s="55">
        <f>E13+5</f>
        <v>43728</v>
      </c>
      <c r="G13" s="157" t="s">
        <v>80</v>
      </c>
      <c r="H13" s="55">
        <f>F13+6</f>
        <v>43734</v>
      </c>
      <c r="I13" s="55">
        <f t="shared" si="2"/>
        <v>43734</v>
      </c>
      <c r="J13" s="55">
        <f t="shared" si="3"/>
        <v>43734</v>
      </c>
      <c r="K13" s="55">
        <f t="shared" si="4"/>
        <v>43734</v>
      </c>
      <c r="L13" s="55">
        <f>K13+1</f>
        <v>43735</v>
      </c>
    </row>
    <row r="14" spans="1:114" s="154" customFormat="1" ht="16.5">
      <c r="B14" s="191" t="s">
        <v>173</v>
      </c>
      <c r="C14" s="191" t="s">
        <v>276</v>
      </c>
      <c r="D14" s="191" t="s">
        <v>6</v>
      </c>
      <c r="E14" s="148">
        <f>E13+7</f>
        <v>43730</v>
      </c>
      <c r="F14" s="55">
        <f t="shared" ref="F14:F17" si="6">E14+5</f>
        <v>43735</v>
      </c>
      <c r="G14" s="175" t="s">
        <v>80</v>
      </c>
      <c r="H14" s="55">
        <f t="shared" ref="H14:H17" si="7">F14+6</f>
        <v>43741</v>
      </c>
      <c r="I14" s="55">
        <f t="shared" si="2"/>
        <v>43741</v>
      </c>
      <c r="J14" s="55">
        <f t="shared" si="3"/>
        <v>43741</v>
      </c>
      <c r="K14" s="55">
        <f t="shared" si="4"/>
        <v>43741</v>
      </c>
      <c r="L14" s="55">
        <f t="shared" ref="L14:L17" si="8">K14+1</f>
        <v>43742</v>
      </c>
    </row>
    <row r="15" spans="1:114" s="25" customFormat="1" ht="16.5">
      <c r="A15" s="207" t="s">
        <v>318</v>
      </c>
      <c r="B15" s="191" t="s">
        <v>210</v>
      </c>
      <c r="C15" s="191" t="s">
        <v>276</v>
      </c>
      <c r="D15" s="191" t="s">
        <v>6</v>
      </c>
      <c r="E15" s="148">
        <f>E14+7</f>
        <v>43737</v>
      </c>
      <c r="F15" s="55">
        <f t="shared" si="6"/>
        <v>43742</v>
      </c>
      <c r="G15" s="157" t="s">
        <v>80</v>
      </c>
      <c r="H15" s="55">
        <f t="shared" si="7"/>
        <v>43748</v>
      </c>
      <c r="I15" s="55">
        <f t="shared" si="2"/>
        <v>43748</v>
      </c>
      <c r="J15" s="55">
        <f t="shared" si="3"/>
        <v>43748</v>
      </c>
      <c r="K15" s="55">
        <f t="shared" si="4"/>
        <v>43748</v>
      </c>
      <c r="L15" s="55">
        <f t="shared" si="8"/>
        <v>43749</v>
      </c>
    </row>
    <row r="16" spans="1:114" s="25" customFormat="1" ht="16.5">
      <c r="B16" s="191" t="s">
        <v>190</v>
      </c>
      <c r="C16" s="191" t="s">
        <v>314</v>
      </c>
      <c r="D16" s="191" t="s">
        <v>6</v>
      </c>
      <c r="E16" s="148">
        <f t="shared" ref="E16:E19" si="9">E15+7</f>
        <v>43744</v>
      </c>
      <c r="F16" s="55">
        <f t="shared" si="6"/>
        <v>43749</v>
      </c>
      <c r="G16" s="157" t="s">
        <v>80</v>
      </c>
      <c r="H16" s="55">
        <f t="shared" si="7"/>
        <v>43755</v>
      </c>
      <c r="I16" s="55">
        <f t="shared" si="2"/>
        <v>43755</v>
      </c>
      <c r="J16" s="55">
        <f t="shared" si="3"/>
        <v>43755</v>
      </c>
      <c r="K16" s="55">
        <f t="shared" si="4"/>
        <v>43755</v>
      </c>
      <c r="L16" s="55">
        <f t="shared" si="8"/>
        <v>43756</v>
      </c>
    </row>
    <row r="17" spans="1:12" s="25" customFormat="1" ht="16.5">
      <c r="B17" s="191" t="s">
        <v>173</v>
      </c>
      <c r="C17" s="191" t="s">
        <v>291</v>
      </c>
      <c r="D17" s="191" t="s">
        <v>6</v>
      </c>
      <c r="E17" s="148">
        <f t="shared" si="9"/>
        <v>43751</v>
      </c>
      <c r="F17" s="55">
        <f t="shared" si="6"/>
        <v>43756</v>
      </c>
      <c r="G17" s="157" t="s">
        <v>80</v>
      </c>
      <c r="H17" s="55">
        <f t="shared" si="7"/>
        <v>43762</v>
      </c>
      <c r="I17" s="55">
        <f t="shared" si="2"/>
        <v>43762</v>
      </c>
      <c r="J17" s="55">
        <f t="shared" si="3"/>
        <v>43762</v>
      </c>
      <c r="K17" s="55">
        <f t="shared" si="4"/>
        <v>43762</v>
      </c>
      <c r="L17" s="55">
        <f t="shared" si="8"/>
        <v>43763</v>
      </c>
    </row>
    <row r="18" spans="1:12" s="25" customFormat="1" ht="16.5">
      <c r="B18" s="191" t="s">
        <v>210</v>
      </c>
      <c r="C18" s="191" t="s">
        <v>291</v>
      </c>
      <c r="D18" s="191" t="s">
        <v>6</v>
      </c>
      <c r="E18" s="148">
        <f t="shared" si="9"/>
        <v>43758</v>
      </c>
      <c r="F18" s="55">
        <f t="shared" ref="F18:F19" si="10">E18+5</f>
        <v>43763</v>
      </c>
      <c r="G18" s="155" t="s">
        <v>80</v>
      </c>
      <c r="H18" s="55">
        <f t="shared" ref="H18:H19" si="11">F18+6</f>
        <v>43769</v>
      </c>
      <c r="I18" s="55">
        <f t="shared" ref="I18:I19" si="12">H18</f>
        <v>43769</v>
      </c>
      <c r="J18" s="55">
        <f t="shared" ref="J18:J19" si="13">I18</f>
        <v>43769</v>
      </c>
      <c r="K18" s="55">
        <f t="shared" ref="K18:K19" si="14">J18</f>
        <v>43769</v>
      </c>
      <c r="L18" s="55">
        <f t="shared" ref="L18:L19" si="15">K18+1</f>
        <v>43770</v>
      </c>
    </row>
    <row r="19" spans="1:12" s="25" customFormat="1" ht="16.5">
      <c r="B19" s="191" t="s">
        <v>190</v>
      </c>
      <c r="C19" s="191" t="s">
        <v>315</v>
      </c>
      <c r="D19" s="191" t="s">
        <v>6</v>
      </c>
      <c r="E19" s="148">
        <f t="shared" si="9"/>
        <v>43765</v>
      </c>
      <c r="F19" s="55">
        <f t="shared" si="10"/>
        <v>43770</v>
      </c>
      <c r="G19" s="155" t="s">
        <v>80</v>
      </c>
      <c r="H19" s="55">
        <f t="shared" si="11"/>
        <v>43776</v>
      </c>
      <c r="I19" s="55">
        <f t="shared" si="12"/>
        <v>43776</v>
      </c>
      <c r="J19" s="55">
        <f t="shared" si="13"/>
        <v>43776</v>
      </c>
      <c r="K19" s="55">
        <f t="shared" si="14"/>
        <v>43776</v>
      </c>
      <c r="L19" s="55">
        <f t="shared" si="15"/>
        <v>43777</v>
      </c>
    </row>
    <row r="20" spans="1:12" s="25" customFormat="1" ht="16.5">
      <c r="B20" s="147"/>
      <c r="C20" s="147"/>
      <c r="D20" s="147"/>
      <c r="E20" s="132"/>
      <c r="F20" s="132"/>
      <c r="G20" s="147"/>
      <c r="H20" s="132"/>
      <c r="I20" s="132"/>
      <c r="J20" s="132"/>
      <c r="K20" s="132"/>
      <c r="L20" s="132"/>
    </row>
    <row r="21" spans="1:12" ht="16.5">
      <c r="A21" s="25"/>
      <c r="B21" s="31" t="s">
        <v>18</v>
      </c>
      <c r="C21" s="25"/>
      <c r="D21" s="25"/>
      <c r="E21" s="25"/>
    </row>
    <row r="22" spans="1:12" ht="15" customHeight="1">
      <c r="B22" s="25"/>
      <c r="C22" s="25"/>
      <c r="D22" s="25"/>
      <c r="E22" s="25"/>
    </row>
    <row r="23" spans="1:12" ht="16.5">
      <c r="B23" s="86" t="s">
        <v>54</v>
      </c>
      <c r="C23" s="85"/>
      <c r="D23" s="84"/>
      <c r="E23" s="25"/>
    </row>
    <row r="24" spans="1:12" ht="16.5">
      <c r="B24" s="86"/>
      <c r="C24" s="85"/>
      <c r="D24" s="84"/>
      <c r="E24" s="25"/>
    </row>
    <row r="25" spans="1:12" ht="15">
      <c r="B25" s="304" t="s">
        <v>59</v>
      </c>
      <c r="C25" s="304"/>
      <c r="D25" s="304"/>
      <c r="E25" s="25"/>
    </row>
    <row r="26" spans="1:12" ht="16.5">
      <c r="B26" s="284" t="s">
        <v>55</v>
      </c>
      <c r="C26" s="285"/>
      <c r="D26" s="286"/>
    </row>
    <row r="27" spans="1:12" ht="16.5">
      <c r="B27" s="284" t="s">
        <v>121</v>
      </c>
      <c r="C27" s="285"/>
      <c r="D27" s="286"/>
    </row>
  </sheetData>
  <mergeCells count="10">
    <mergeCell ref="B26:D26"/>
    <mergeCell ref="B27:D27"/>
    <mergeCell ref="B25:D25"/>
    <mergeCell ref="B4:L4"/>
    <mergeCell ref="A1:G1"/>
    <mergeCell ref="C2:F2"/>
    <mergeCell ref="B8:B10"/>
    <mergeCell ref="C8:C10"/>
    <mergeCell ref="D8:D10"/>
    <mergeCell ref="G8:G10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KVT</vt:lpstr>
      <vt:lpstr>NTX</vt:lpstr>
      <vt:lpstr>KST</vt:lpstr>
      <vt:lpstr>ULSAN</vt:lpstr>
      <vt:lpstr>RPS</vt:lpstr>
      <vt:lpstr>HKG-SGH-NPO</vt:lpstr>
      <vt:lpstr>North China (Via Bus)</vt:lpstr>
      <vt:lpstr>JPN MAINPORTS</vt:lpstr>
      <vt:lpstr>South China (Via HKG)</vt:lpstr>
      <vt:lpstr>JPN NICHE PORTS 1</vt:lpstr>
      <vt:lpstr>JPN NICHE PORTS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 Ngoc</dc:creator>
  <cp:lastModifiedBy>HOME</cp:lastModifiedBy>
  <cp:lastPrinted>2018-10-23T03:06:14Z</cp:lastPrinted>
  <dcterms:created xsi:type="dcterms:W3CDTF">2015-11-30T02:52:46Z</dcterms:created>
  <dcterms:modified xsi:type="dcterms:W3CDTF">2019-09-25T08:18:02Z</dcterms:modified>
</cp:coreProperties>
</file>